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02" documentId="120_S{2AC9BD13-BADA-5192-A53E-5A8FF88502F6}" xr6:coauthVersionLast="47" xr6:coauthVersionMax="47" xr10:uidLastSave="{FA5469C1-158F-4D2D-B640-7C0A5FC649A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<sst xmlns="http://schemas.openxmlformats.org/spreadsheetml/2006/main" count="181547" uniqueCount="39149">
  <si>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</si>
  <si>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</si>
  <si>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</si>
  <si>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</si>
  <si>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</si>
  <si>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</si>
  <si>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</si>
  <si>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</si>
  <si>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</si>
  <si>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</si>
  <si>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</si>
  <si>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</si>
  <si>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</si>
  <si>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</si>
  <si>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</si>
  <si>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</si>
  <si>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</si>
  <si>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</si>
  <si>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</si>
  <si>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</si>
  <si>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</si>
  <si>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</si>
  <si>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</si>
  <si>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</si>
  <si>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</si>
  <si>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</si>
  <si>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</si>
  <si>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</si>
  <si>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</si>
  <si>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</si>
  <si>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</si>
  <si>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</si>
  <si>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</si>
  <si>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</si>
  <si>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</si>
  <si>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</si>
  <si>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</si>
  <si>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</si>
  <si>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</si>
  <si>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</si>
  <si>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</si>
  <si>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</si>
  <si>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</si>
  <si>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</si>
  <si>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</si>
  <si>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</si>
  <si>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</si>
  <si>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</si>
  <si>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</si>
  <si>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</si>
  <si>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</si>
  <si>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</si>
  <si>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</si>
  <si>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</si>
  <si>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</si>
  <si>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</si>
  <si>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</si>
  <si>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</si>
  <si>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</si>
  <si>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</si>
  <si>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</si>
  <si>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</si>
  <si>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</si>
  <si>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</si>
  <si>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</si>
  <si>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</si>
  <si>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</si>
  <si>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</si>
  <si>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</si>
  <si>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</si>
  <si>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</si>
  <si>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</si>
  <si>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</si>
  <si>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</si>
  <si>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</si>
  <si>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</si>
  <si>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</si>
  <si>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</si>
  <si>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</si>
  <si>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</si>
  <si>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</si>
  <si>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</si>
  <si>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</si>
  <si>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</si>
  <si>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</si>
  <si>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</si>
  <si>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</si>
  <si>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</si>
  <si>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</si>
  <si>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</si>
  <si>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</si>
  <si>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</si>
  <si>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</si>
  <si>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</si>
  <si>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</si>
  <si>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</si>
  <si>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</si>
  <si>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</si>
  <si>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</si>
  <si>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</si>
  <si>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</si>
  <si>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</si>
  <si>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</si>
  <si>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</si>
  <si>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</si>
  <si>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</si>
  <si>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</si>
  <si>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</si>
  <si>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</si>
  <si>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</si>
  <si>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</si>
  <si>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</si>
  <si>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</si>
  <si>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</si>
  <si>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</si>
  <si>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</si>
  <si>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</si>
  <si>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</si>
  <si>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</si>
  <si>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</si>
  <si>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</si>
  <si>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</si>
  <si>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</si>
  <si>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</si>
  <si>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</si>
  <si>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</si>
  <si>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</si>
  <si>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</si>
  <si>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</si>
  <si>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</si>
  <si>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</si>
  <si>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</si>
  <si>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</si>
  <si>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</si>
  <si>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</si>
  <si>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</si>
  <si>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</si>
  <si>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</si>
  <si>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</si>
  <si>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</si>
  <si>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</si>
  <si>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</si>
  <si>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</si>
  <si>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</si>
  <si>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</si>
  <si>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</si>
  <si>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</si>
  <si>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</si>
  <si>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</si>
  <si>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</si>
  <si>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</si>
  <si>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</si>
  <si>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</si>
  <si>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</si>
  <si>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</si>
  <si>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</si>
  <si>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</si>
  <si>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</si>
  <si>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</si>
  <si>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</si>
  <si>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</si>
  <si>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</si>
  <si>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</si>
  <si>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</si>
  <si>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</si>
  <si>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</si>
  <si>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</si>
  <si>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</si>
  <si>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</si>
  <si>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</si>
  <si>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</si>
  <si>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</si>
  <si>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</si>
  <si>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</si>
  <si>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</si>
  <si>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</si>
  <si>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</si>
  <si>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</si>
  <si>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</si>
  <si>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</si>
  <si>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</si>
  <si>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</si>
  <si>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</si>
  <si>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</si>
  <si>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</si>
  <si>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</si>
  <si>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</si>
  <si>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</si>
  <si>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</si>
  <si>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</si>
  <si>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</si>
  <si>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</si>
  <si>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</si>
  <si>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</si>
  <si>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</si>
  <si>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</si>
  <si>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</si>
  <si>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</si>
  <si>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</si>
  <si>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</si>
  <si>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</si>
  <si>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</si>
  <si>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</si>
  <si>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</si>
  <si>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</si>
  <si>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</si>
  <si>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</si>
  <si>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</si>
  <si>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</si>
  <si>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</si>
  <si>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</si>
  <si>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</si>
  <si>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</si>
  <si>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</si>
  <si>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</si>
  <si>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</si>
  <si>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</si>
  <si>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</si>
  <si>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</si>
  <si>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</si>
  <si>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</si>
  <si>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</si>
  <si>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</si>
  <si>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</si>
  <si>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</si>
  <si>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</si>
  <si>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</si>
  <si>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</si>
  <si>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</si>
  <si>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</si>
  <si>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</si>
  <si>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</si>
  <si>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</si>
  <si>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</si>
  <si>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</si>
  <si>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</si>
  <si>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</si>
  <si>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</si>
  <si>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</si>
  <si>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</si>
  <si>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</si>
  <si>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</si>
  <si>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</si>
  <si>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</si>
  <si>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</si>
  <si>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</si>
  <si>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</si>
  <si>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</si>
  <si>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</si>
  <si>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</si>
  <si>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</si>
  <si>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</si>
  <si>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</si>
  <si>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</si>
  <si>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</si>
  <si>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</si>
  <si>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</si>
  <si>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</si>
  <si>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</si>
  <si>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</si>
  <si>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</si>
  <si>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</si>
  <si>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</si>
  <si>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</si>
  <si>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</si>
  <si>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</si>
  <si>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</si>
  <si>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</si>
  <si>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</si>
  <si>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</si>
  <si>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</si>
  <si>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</si>
  <si>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</si>
  <si>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</si>
  <si>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</si>
  <si>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</si>
  <si>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</si>
  <si>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</si>
  <si>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</si>
  <si>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</si>
  <si>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</si>
  <si>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</si>
  <si>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</si>
  <si>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</si>
  <si>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</si>
  <si>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</si>
  <si>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</si>
  <si>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</si>
  <si>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</si>
  <si>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</si>
  <si>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</si>
  <si>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</si>
  <si>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</si>
  <si>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</si>
  <si>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</si>
  <si>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</si>
  <si>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</si>
  <si>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</si>
  <si>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</si>
  <si>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</si>
  <si>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</si>
  <si>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</si>
  <si>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</si>
  <si>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</si>
  <si>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</si>
  <si>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</si>
  <si>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</si>
  <si>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</si>
  <si>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</si>
  <si>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</si>
  <si>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</si>
  <si>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</si>
  <si>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</si>
  <si>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</si>
  <si>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</si>
  <si>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</si>
  <si>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</si>
  <si>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</si>
  <si>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</si>
  <si>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</si>
  <si>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</si>
  <si>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</si>
  <si>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</si>
  <si>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</si>
  <si>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</si>
  <si>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</si>
  <si>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</si>
  <si>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</si>
  <si>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</si>
  <si>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</si>
  <si>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</si>
  <si>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</si>
  <si>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</si>
  <si>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</si>
  <si>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</si>
  <si>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</si>
  <si>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</si>
  <si>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</si>
  <si>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</si>
  <si>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</si>
  <si>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</si>
  <si>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</si>
  <si>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</si>
  <si>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</si>
  <si>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</si>
  <si>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</si>
  <si>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</si>
  <si>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</si>
  <si>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</si>
  <si>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</si>
  <si>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</si>
  <si>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</si>
  <si>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</si>
  <si>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</si>
  <si>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</si>
  <si>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</si>
  <si>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</si>
  <si>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</si>
  <si>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</si>
  <si>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</si>
  <si>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</si>
  <si>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</si>
  <si>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</si>
  <si>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</si>
  <si>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</si>
  <si>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</si>
  <si>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</si>
  <si>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</si>
  <si>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</si>
  <si>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</si>
  <si>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</si>
  <si>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</si>
  <si>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</si>
  <si>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</si>
  <si>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</si>
  <si>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</si>
  <si>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</si>
  <si>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</si>
  <si>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</si>
  <si>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</si>
  <si>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</si>
  <si>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</si>
  <si>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</si>
  <si>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</si>
  <si>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</si>
  <si>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</si>
  <si>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</si>
  <si>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</si>
  <si>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</si>
  <si>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</si>
  <si>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</si>
  <si>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</si>
  <si>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</si>
  <si>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</si>
  <si>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</si>
  <si>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</si>
  <si>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</si>
  <si>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</si>
  <si>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</si>
  <si>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</si>
  <si>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</si>
  <si>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</si>
  <si>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</si>
  <si>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</si>
  <si>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</si>
  <si>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</si>
  <si>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</si>
  <si>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</si>
  <si>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</si>
  <si>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</si>
  <si>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</si>
  <si>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</si>
  <si>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</si>
  <si>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</si>
  <si>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</si>
  <si>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</si>
  <si>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</si>
  <si>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</si>
  <si>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</si>
  <si>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</si>
  <si>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</si>
  <si>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</si>
  <si>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</si>
  <si>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</si>
  <si>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</si>
  <si>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</si>
  <si>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</si>
  <si>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</si>
  <si>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</si>
  <si>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</si>
  <si>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</si>
  <si>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</si>
  <si>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</si>
  <si>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</si>
  <si>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</si>
  <si>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</si>
  <si>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</si>
  <si>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</si>
  <si>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</si>
  <si>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</si>
  <si>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</si>
  <si>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</si>
  <si>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</si>
  <si>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</si>
  <si>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</si>
  <si>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</si>
  <si>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</si>
  <si>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</si>
  <si>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</si>
  <si>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</si>
  <si>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</si>
  <si>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</si>
  <si>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</si>
  <si>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</si>
  <si>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</si>
  <si>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</si>
  <si>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</si>
  <si>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</si>
  <si>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</si>
  <si>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</si>
  <si>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</si>
  <si>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</si>
  <si>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</si>
  <si>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</si>
  <si>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</si>
  <si>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</si>
  <si>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</si>
  <si>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</si>
  <si>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</si>
  <si>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</si>
  <si>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</si>
  <si>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</si>
  <si>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</si>
  <si>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</si>
  <si>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</si>
  <si>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</si>
  <si>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</si>
  <si>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</si>
  <si>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</si>
  <si>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</si>
  <si>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</si>
  <si>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</si>
  <si>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</si>
  <si>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</si>
  <si>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</si>
  <si>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</si>
  <si>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</si>
  <si>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</si>
  <si>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</si>
  <si>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</si>
  <si>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</si>
  <si>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</si>
  <si>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</si>
  <si>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</si>
  <si>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</si>
  <si>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</si>
  <si>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</si>
  <si>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</si>
  <si>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</si>
  <si>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</si>
  <si>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</si>
  <si>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</si>
  <si>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</si>
  <si>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</si>
  <si>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</si>
  <si>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</si>
  <si>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</si>
  <si>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</si>
  <si>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</si>
  <si>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</si>
  <si>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</si>
  <si>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</si>
  <si>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</si>
  <si>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</si>
  <si>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</si>
  <si>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</si>
  <si>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</si>
  <si>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</si>
  <si>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</si>
  <si>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</si>
  <si>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</si>
  <si>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</si>
  <si>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</si>
  <si>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</si>
  <si>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</si>
  <si>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</si>
  <si>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</si>
  <si>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</si>
  <si>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</si>
  <si>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</si>
  <si>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</si>
  <si>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</si>
  <si>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</si>
  <si>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</si>
  <si>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</si>
  <si>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</si>
  <si>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</si>
  <si>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</si>
  <si>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</si>
  <si>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</si>
  <si>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</si>
  <si>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</si>
  <si>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</si>
  <si>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</si>
  <si>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</si>
  <si>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</si>
  <si>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</si>
  <si>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</si>
  <si>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</si>
  <si>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</si>
  <si>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</si>
  <si>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</si>
  <si>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</si>
  <si>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</si>
  <si>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</si>
  <si>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</si>
  <si>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</si>
  <si>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</si>
  <si>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</si>
  <si>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</si>
  <si>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</si>
  <si>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</si>
  <si>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</si>
  <si>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</si>
  <si>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</si>
  <si>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</si>
  <si>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</si>
  <si>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</si>
  <si>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</si>
  <si>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</si>
  <si>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</si>
  <si>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</si>
  <si>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</si>
  <si>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</si>
  <si>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</si>
  <si>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</si>
  <si>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</si>
  <si>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</si>
  <si>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</si>
  <si>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</si>
  <si>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</si>
  <si>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</si>
  <si>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</si>
  <si>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</si>
  <si>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</si>
  <si>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</si>
  <si>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</si>
  <si>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</si>
  <si>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</si>
  <si>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</si>
  <si>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</si>
  <si>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</si>
  <si>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</si>
  <si>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</si>
  <si>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</si>
  <si>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</si>
  <si>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</si>
  <si>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</si>
  <si>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</si>
  <si>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</si>
  <si>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</si>
  <si>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</si>
  <si>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</si>
  <si>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</si>
  <si>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</si>
  <si>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</si>
  <si>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</si>
  <si>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</si>
  <si>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</si>
  <si>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</si>
  <si>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</si>
  <si>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</si>
  <si>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</si>
  <si>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</si>
  <si>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</si>
  <si>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</si>
  <si>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</si>
  <si>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</si>
  <si>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</si>
  <si>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</si>
  <si>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</si>
  <si>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</si>
  <si>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</si>
  <si>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</si>
  <si>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</si>
  <si>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</si>
  <si>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</si>
  <si>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</si>
  <si>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</si>
  <si>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</si>
  <si>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</si>
  <si>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</si>
  <si>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</si>
  <si>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</si>
  <si>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</si>
  <si>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</si>
  <si>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</si>
  <si>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</si>
  <si>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</si>
  <si>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</si>
  <si>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</si>
  <si>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</si>
  <si>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</si>
  <si>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</si>
  <si>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</si>
  <si>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</si>
  <si>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</si>
  <si>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</si>
  <si>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</si>
  <si>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</si>
  <si>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</si>
  <si>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</si>
  <si>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</si>
  <si>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</si>
  <si>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</si>
  <si>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</si>
  <si>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</si>
  <si>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</si>
  <si>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</si>
  <si>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</si>
  <si>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</si>
  <si>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</si>
  <si>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</si>
  <si>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</si>
  <si>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</si>
  <si>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</si>
  <si>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</si>
  <si>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</si>
  <si>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</si>
  <si>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</si>
  <si>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</si>
  <si>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</si>
  <si>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</si>
  <si>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</si>
  <si>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</si>
  <si>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</si>
  <si>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</si>
  <si>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</si>
  <si>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</si>
  <si>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</si>
  <si>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</si>
  <si>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</si>
  <si>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</si>
  <si>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</si>
  <si>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</si>
  <si>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</si>
  <si>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</si>
  <si>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</si>
  <si>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</si>
  <si>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</si>
  <si>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</si>
  <si>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</si>
  <si>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</si>
  <si>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</si>
  <si>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</si>
  <si>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</si>
  <si>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</si>
  <si>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</si>
  <si>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</si>
  <si>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</si>
  <si>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</si>
  <si>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</si>
  <si>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</si>
  <si>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</si>
  <si>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</si>
  <si>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</si>
  <si>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</si>
  <si>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</si>
  <si>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</si>
  <si>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</si>
  <si>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</si>
  <si>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</si>
  <si>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</si>
  <si>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</si>
  <si>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</si>
  <si>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</si>
  <si>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</si>
  <si>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</si>
  <si>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</si>
  <si>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</si>
  <si>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</si>
  <si>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</si>
  <si>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</si>
  <si>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</si>
  <si>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</si>
  <si>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</si>
  <si>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</si>
  <si>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</si>
  <si>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</si>
  <si>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</si>
  <si>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</si>
  <si>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</si>
  <si>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</si>
  <si>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</si>
  <si>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</si>
  <si>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</si>
  <si>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</si>
  <si>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</si>
  <si>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</si>
  <si>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</si>
  <si>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</si>
  <si>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</si>
  <si>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</si>
  <si>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</si>
  <si>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</si>
  <si>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</si>
  <si>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</si>
  <si>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</si>
  <si>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</si>
  <si>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</si>
  <si>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</si>
  <si>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</si>
  <si>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</si>
  <si>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</si>
  <si>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</si>
  <si>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</si>
  <si>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</si>
  <si>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</si>
  <si>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</si>
  <si>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</si>
  <si>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</si>
  <si>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</si>
  <si>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</si>
  <si>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</si>
  <si>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</si>
  <si>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</si>
  <si>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</si>
  <si>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</si>
  <si>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</si>
  <si>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</si>
  <si>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</si>
  <si>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</si>
  <si>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</si>
  <si>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</si>
  <si>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</si>
  <si>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</si>
  <si>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</si>
  <si>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</si>
  <si>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</si>
  <si>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</si>
  <si>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</si>
  <si>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</si>
  <si>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</si>
  <si>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</si>
  <si>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</si>
  <si>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</si>
  <si>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</si>
  <si>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</si>
  <si>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</si>
  <si>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</si>
  <si>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</si>
  <si>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</si>
  <si>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</si>
  <si>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</si>
  <si>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</si>
  <si>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</si>
  <si>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</si>
  <si>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</si>
  <si>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</si>
  <si>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</si>
  <si>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</si>
  <si>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</si>
  <si>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</si>
  <si>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</si>
  <si>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</si>
  <si>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</si>
  <si>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</si>
  <si>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</si>
  <si>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</si>
  <si>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</si>
  <si>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</si>
  <si>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</si>
  <si>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</si>
  <si>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</si>
  <si>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</si>
  <si>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</si>
  <si>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</si>
  <si>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</si>
  <si>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</si>
  <si>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</si>
  <si>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</si>
  <si>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</si>
  <si>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</si>
  <si>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</si>
  <si>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</si>
  <si>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</si>
  <si>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</si>
  <si>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</si>
  <si>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</si>
  <si>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</si>
  <si>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</si>
  <si>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</si>
  <si>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</si>
  <si>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</si>
  <si>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</si>
  <si>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</si>
  <si>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</si>
  <si>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</si>
  <si>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</si>
  <si>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</si>
  <si>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</si>
  <si>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</si>
  <si>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</si>
  <si>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</si>
  <si>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</si>
  <si>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</si>
  <si>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</si>
  <si>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</si>
  <si>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</si>
  <si>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</si>
  <si>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</si>
  <si>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</si>
  <si>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</si>
  <si>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</si>
  <si>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</si>
  <si>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</si>
  <si>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</si>
  <si>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</si>
  <si>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</si>
  <si>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</si>
  <si>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</si>
  <si>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</si>
  <si>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</si>
  <si>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</si>
  <si>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</si>
  <si>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</si>
  <si>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</si>
  <si>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</si>
  <si>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</si>
  <si>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</si>
  <si>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</si>
  <si>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</si>
  <si>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</si>
  <si>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</si>
  <si>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</si>
  <si>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</si>
  <si>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</si>
  <si>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</si>
  <si>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</si>
  <si>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</si>
  <si>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</si>
  <si>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</si>
  <si>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</si>
  <si>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</si>
  <si>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</si>
  <si>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</si>
  <si>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</si>
  <si>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</si>
  <si>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</si>
  <si>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</si>
  <si>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</si>
  <si>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</si>
  <si>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</si>
  <si>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</si>
  <si>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</si>
  <si>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</si>
  <si>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</si>
  <si>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</si>
  <si>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</si>
  <si>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</si>
  <si>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</si>
  <si>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</si>
  <si>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</si>
  <si>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</si>
  <si>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</si>
  <si>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</si>
  <si>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</si>
  <si>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</si>
  <si>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</si>
  <si>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</si>
  <si>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</si>
  <si>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</si>
  <si>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</si>
  <si>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</si>
  <si>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</si>
  <si>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</si>
  <si>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</si>
  <si>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</si>
  <si>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</si>
  <si>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</si>
  <si>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</si>
  <si>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</si>
  <si>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</si>
  <si>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</si>
  <si>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</si>
  <si>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</si>
  <si>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</si>
  <si>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</si>
  <si>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</si>
  <si>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</si>
  <si>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</si>
  <si>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</si>
  <si>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</si>
  <si>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</si>
  <si>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</si>
  <si>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</si>
  <si>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</si>
  <si>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</si>
  <si>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</si>
  <si>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</si>
  <si>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</si>
  <si>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</si>
  <si>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</si>
  <si>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</si>
  <si>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</si>
  <si>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</si>
  <si>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</si>
  <si>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</si>
  <si>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</si>
  <si>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</si>
  <si>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</si>
  <si>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</si>
  <si>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</si>
  <si>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</si>
  <si>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</si>
  <si>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</si>
  <si>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</si>
  <si>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</si>
  <si>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</si>
  <si>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</si>
  <si>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</si>
  <si>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</si>
  <si>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</si>
  <si>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</si>
  <si>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</si>
  <si>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</si>
  <si>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</si>
  <si>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</si>
  <si>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</si>
  <si>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</si>
  <si>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</si>
  <si>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</si>
  <si>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</si>
  <si>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</si>
  <si>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</si>
  <si>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</si>
  <si>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</si>
  <si>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</si>
  <si>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</si>
  <si>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</si>
  <si>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</si>
  <si>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</si>
  <si>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</si>
  <si>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</si>
  <si>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</si>
  <si>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</si>
  <si>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</si>
  <si>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</si>
  <si>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</si>
  <si>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</si>
  <si>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</si>
  <si>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</si>
  <si>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</si>
  <si>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</si>
  <si>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</si>
  <si>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</si>
  <si>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</si>
  <si>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</si>
  <si>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</si>
  <si>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</si>
  <si>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</si>
  <si>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</si>
  <si>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</si>
  <si>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</si>
  <si>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</si>
  <si>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</si>
  <si>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</si>
  <si>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</si>
  <si>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</si>
  <si>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</si>
  <si>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</si>
  <si>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</si>
  <si>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</si>
  <si>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</si>
  <si>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</si>
  <si>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</si>
  <si>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</si>
  <si>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</si>
  <si>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</si>
  <si>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</si>
  <si>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</si>
  <si>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</si>
  <si>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</si>
  <si>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</si>
  <si>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</si>
  <si>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</si>
  <si>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</si>
  <si>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</si>
  <si>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</si>
  <si>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</si>
  <si>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</si>
  <si>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</si>
  <si>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</si>
  <si>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</si>
  <si>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</si>
  <si>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</si>
  <si>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</si>
  <si>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</si>
  <si>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</si>
  <si>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</si>
  <si>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</si>
  <si>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</si>
  <si>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</si>
  <si>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</si>
  <si>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</si>
  <si>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</si>
  <si>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</si>
  <si>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</si>
  <si>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</si>
  <si>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</si>
  <si>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</si>
  <si>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</si>
  <si>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</si>
  <si>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</si>
  <si>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</si>
  <si>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</si>
  <si>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</si>
  <si>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</si>
  <si>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</si>
  <si>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</si>
  <si>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</si>
  <si>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</si>
  <si>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</si>
  <si>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</si>
  <si>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</si>
  <si>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</si>
  <si>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</si>
  <si>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</si>
  <si>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</si>
  <si>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</si>
  <si>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</si>
  <si>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</si>
  <si>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</si>
  <si>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</si>
  <si>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</si>
  <si>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</si>
  <si>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</si>
  <si>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</si>
  <si>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</si>
  <si>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</si>
  <si>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</si>
  <si>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</si>
  <si>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</si>
  <si>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</si>
  <si>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</si>
  <si>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</si>
  <si>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</si>
  <si>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</si>
  <si>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</si>
  <si>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</si>
  <si>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</si>
  <si>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</si>
  <si>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</si>
  <si>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</si>
  <si>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</si>
  <si>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</si>
  <si>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</si>
  <si>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</si>
  <si>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</si>
  <si>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</si>
  <si>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</si>
  <si>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</si>
  <si>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</si>
  <si>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</si>
  <si>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</si>
  <si>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</si>
  <si>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</si>
  <si>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</si>
  <si>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</si>
  <si>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</si>
  <si>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</si>
  <si>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</si>
  <si>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</si>
  <si>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</si>
  <si>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</si>
  <si>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</si>
  <si>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</si>
  <si>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</si>
  <si>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</si>
  <si>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</si>
  <si>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</si>
  <si>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</si>
  <si>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</si>
  <si>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</si>
  <si>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</si>
  <si>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</si>
  <si>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</si>
  <si>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</si>
  <si>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</si>
  <si>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</si>
  <si>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</si>
  <si>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</si>
  <si>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</si>
  <si>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</si>
  <si>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</si>
  <si>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</si>
  <si>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</si>
  <si>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</si>
  <si>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</si>
  <si>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</si>
  <si>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</si>
  <si>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</si>
  <si>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</si>
  <si>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</si>
  <si>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</si>
  <si>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</si>
  <si>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</si>
  <si>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</si>
  <si>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</si>
  <si>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</si>
  <si>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</si>
  <si>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</si>
  <si>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</si>
  <si>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</si>
  <si>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</si>
  <si>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</si>
  <si>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</si>
  <si>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</si>
  <si>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</si>
  <si>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</si>
  <si>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</si>
  <si>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</si>
  <si>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</si>
  <si>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</si>
  <si>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</si>
  <si>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</si>
  <si>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</si>
  <si>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</si>
  <si>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</si>
  <si>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</si>
  <si>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</si>
  <si>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</si>
  <si>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</si>
  <si>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</si>
  <si>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</si>
  <si>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</si>
  <si>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</si>
  <si>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</si>
  <si>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</si>
  <si>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</si>
  <si>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</si>
  <si>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</si>
  <si>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</si>
  <si>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</si>
  <si>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</si>
  <si>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</si>
  <si>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</si>
  <si>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</si>
  <si>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</si>
  <si>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</si>
  <si>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</si>
  <si>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</si>
  <si>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</si>
  <si>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</si>
  <si>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</si>
  <si>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</si>
  <si>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</si>
  <si>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</si>
  <si>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</si>
  <si>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</si>
  <si>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</si>
  <si>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</si>
  <si>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</si>
  <si>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</si>
  <si>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</si>
  <si>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</si>
  <si>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</si>
  <si>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</si>
  <si>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</si>
  <si>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</si>
  <si>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</si>
  <si>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</si>
  <si>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</si>
  <si>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</si>
  <si>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</si>
  <si>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</si>
  <si>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</si>
  <si>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</si>
  <si>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</si>
  <si>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</si>
  <si>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</si>
  <si>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</si>
  <si>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</si>
  <si>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</si>
  <si>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</si>
  <si>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</si>
  <si>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</si>
  <si>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</si>
  <si>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</si>
  <si>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</si>
  <si>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</si>
  <si>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</si>
  <si>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</si>
  <si>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</si>
  <si>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</si>
  <si>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</si>
  <si>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</si>
  <si>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</si>
  <si>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</si>
  <si>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</si>
  <si>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</si>
  <si>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</si>
  <si>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</si>
  <si>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</si>
  <si>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</si>
  <si>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</si>
  <si>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</si>
  <si>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</si>
  <si>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</si>
  <si>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</si>
  <si>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</si>
  <si>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</si>
  <si>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</si>
  <si>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</si>
  <si>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</si>
  <si>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</si>
  <si>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</si>
  <si>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</si>
  <si>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</si>
  <si>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</si>
  <si>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</si>
  <si>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</si>
  <si>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</si>
  <si>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</si>
  <si>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</si>
  <si>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</si>
  <si>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</si>
  <si>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</si>
  <si>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</si>
  <si>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</si>
  <si>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</si>
  <si>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</si>
  <si>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</si>
  <si>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</si>
  <si>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</si>
  <si>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</si>
  <si>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</si>
  <si>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</si>
  <si>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</si>
  <si>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</si>
  <si>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</si>
  <si>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</si>
  <si>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</si>
  <si>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</si>
  <si>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</si>
  <si>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</si>
  <si>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</si>
  <si>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</si>
  <si>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</si>
  <si>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</si>
  <si>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</si>
  <si>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</si>
  <si>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</si>
  <si>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</si>
  <si>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</si>
  <si>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</si>
  <si>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</si>
  <si>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</si>
  <si>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</si>
  <si>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</si>
  <si>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</si>
  <si>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</si>
  <si>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</si>
  <si>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</si>
  <si>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</si>
  <si>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</si>
  <si>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</si>
  <si>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</si>
  <si>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</si>
  <si>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</si>
  <si>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</si>
  <si>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</si>
  <si>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</si>
  <si>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</si>
  <si>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</si>
  <si>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</si>
  <si>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</si>
  <si>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</si>
  <si>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</si>
  <si>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</si>
  <si>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</si>
  <si>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</si>
  <si>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</si>
  <si>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</si>
  <si>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</si>
  <si>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</si>
  <si>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</si>
  <si>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</si>
  <si>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</si>
  <si>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</si>
  <si>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</si>
  <si>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</si>
  <si>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</si>
  <si>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</si>
  <si>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</si>
  <si>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</si>
  <si>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</si>
  <si>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</si>
  <si>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</si>
  <si>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</si>
  <si>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</si>
  <si>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</si>
  <si>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</si>
  <si>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</si>
  <si>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</si>
  <si>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</si>
  <si>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</si>
  <si>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</si>
  <si>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</si>
  <si>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</si>
  <si>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</si>
  <si>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</si>
  <si>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</si>
  <si>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</si>
  <si>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</si>
  <si>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</si>
  <si>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</si>
  <si>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</si>
  <si>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</si>
  <si>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</si>
  <si>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</si>
  <si>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</si>
  <si>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</si>
  <si>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</si>
  <si>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</si>
  <si>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</si>
  <si>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</si>
  <si>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</si>
  <si>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</si>
  <si>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</si>
  <si>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</si>
  <si>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</si>
  <si>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</si>
  <si>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</si>
  <si>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</si>
  <si>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</si>
  <si>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</si>
  <si>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</si>
  <si>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</si>
  <si>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</si>
  <si>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</si>
  <si>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</si>
  <si>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</si>
  <si>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</si>
  <si>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</si>
  <si>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</si>
  <si>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</si>
  <si>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</si>
  <si>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</si>
  <si>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</si>
  <si>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</si>
  <si>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</si>
  <si>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</si>
  <si>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</si>
  <si>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</si>
  <si>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</si>
  <si>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</si>
  <si>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</si>
  <si>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</si>
  <si>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</si>
  <si>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</si>
  <si>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</si>
  <si>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</si>
  <si>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</si>
  <si>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</si>
  <si>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</si>
  <si>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</si>
  <si>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</si>
  <si>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</si>
  <si>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</si>
  <si>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</si>
  <si>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</si>
  <si>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</si>
  <si>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</si>
  <si>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</si>
  <si>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</si>
  <si>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</si>
  <si>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</si>
  <si>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</si>
  <si>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</si>
  <si>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</si>
  <si>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</si>
  <si>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</si>
  <si>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</si>
  <si>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</si>
  <si>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</si>
  <si>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</si>
  <si>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</si>
  <si>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</si>
  <si>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</si>
  <si>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</si>
  <si>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</si>
  <si>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</si>
  <si>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</si>
  <si>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</si>
  <si>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</si>
  <si>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</si>
  <si>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</si>
  <si>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</si>
  <si>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</si>
  <si>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</si>
  <si>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</si>
  <si>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</si>
  <si>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</si>
  <si>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</si>
  <si>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</si>
  <si>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</si>
  <si>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</si>
  <si>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</si>
  <si>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</si>
  <si>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</si>
  <si>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</si>
  <si>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</si>
  <si>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</si>
  <si>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</si>
  <si>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</si>
  <si>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</si>
  <si>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</si>
  <si>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</si>
  <si>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</si>
  <si>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</si>
  <si>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</si>
  <si>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</si>
  <si>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</si>
  <si>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</si>
  <si>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</si>
  <si>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</si>
  <si>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</si>
  <si>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</si>
  <si>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</si>
  <si>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</si>
  <si>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</si>
  <si>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</si>
  <si>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</si>
  <si>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</si>
  <si>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</si>
  <si>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</si>
  <si>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</si>
  <si>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</si>
  <si>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</si>
  <si>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</si>
  <si>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</si>
  <si>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</si>
  <si>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</si>
  <si>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</si>
  <si>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</si>
  <si>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</si>
  <si>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</si>
  <si>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</si>
  <si>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</si>
  <si>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</si>
  <si>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</si>
  <si>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</si>
  <si>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</si>
  <si>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</si>
  <si>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</si>
  <si>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</si>
  <si>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</si>
  <si>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</si>
  <si>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</si>
  <si>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</si>
  <si>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</si>
  <si>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</si>
  <si>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</si>
  <si>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</si>
  <si>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</si>
  <si>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</si>
  <si>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</si>
  <si>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</si>
  <si>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</si>
  <si>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</si>
  <si>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</si>
  <si>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</si>
  <si>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</si>
  <si>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</si>
  <si>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</si>
  <si>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</si>
  <si>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</si>
  <si>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</si>
  <si>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</si>
  <si>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</si>
  <si>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</si>
  <si>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</si>
  <si>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</si>
  <si>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</si>
  <si>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</si>
  <si>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</si>
  <si>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</si>
  <si>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</si>
  <si>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</si>
  <si>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</si>
  <si>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</si>
  <si>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</si>
  <si>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</si>
  <si>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</si>
  <si>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</si>
  <si>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</si>
  <si>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</si>
  <si>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</si>
  <si>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</si>
  <si>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</si>
  <si>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</si>
  <si>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</si>
  <si>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</si>
  <si>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</si>
  <si>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</si>
  <si>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</si>
  <si>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</si>
  <si>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</si>
  <si>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</si>
  <si>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</si>
  <si>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</si>
  <si>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</si>
  <si>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</si>
  <si>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</si>
  <si>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</si>
  <si>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</si>
  <si>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</si>
  <si>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</si>
  <si>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</si>
  <si>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</si>
  <si>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</si>
  <si>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</si>
  <si>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</si>
  <si>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</si>
  <si>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</si>
  <si>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</si>
  <si>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</si>
  <si>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</si>
  <si>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</si>
  <si>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</si>
  <si>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</si>
  <si>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</si>
  <si>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</si>
  <si>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</si>
  <si>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</si>
  <si>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</si>
  <si>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</si>
  <si>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</si>
  <si>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</si>
  <si>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</si>
  <si>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</si>
  <si>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</si>
  <si>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</si>
  <si>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</si>
  <si>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</si>
  <si>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</si>
  <si>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</si>
  <si>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</si>
  <si>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</si>
  <si>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</si>
  <si>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</si>
  <si>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</si>
  <si>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</si>
  <si>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</si>
  <si>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</si>
  <si>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</si>
  <si>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</si>
  <si>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</si>
  <si>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</si>
  <si>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</si>
  <si>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</si>
  <si>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</si>
  <si>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</si>
  <si>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</si>
  <si>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</si>
  <si>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</si>
  <si>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</si>
  <si>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</si>
  <si>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</si>
  <si>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</si>
  <si>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</si>
  <si>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</si>
  <si>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</si>
  <si>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</si>
  <si>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</si>
  <si>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</si>
  <si>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</si>
  <si>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</si>
  <si>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</si>
  <si>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</si>
  <si>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</si>
  <si>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</si>
  <si>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</si>
  <si>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</si>
  <si>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</si>
  <si>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</si>
  <si>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</si>
  <si>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</si>
  <si>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</si>
  <si>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</si>
  <si>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</si>
  <si>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</si>
  <si>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</si>
  <si>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</si>
  <si>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</si>
  <si>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</si>
  <si>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</si>
  <si>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</si>
  <si>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</si>
  <si>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</si>
  <si>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</si>
  <si>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</si>
  <si>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</si>
  <si>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</si>
  <si>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</si>
  <si>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</si>
  <si>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</si>
  <si>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</si>
  <si>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</si>
  <si>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</si>
  <si>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</si>
  <si>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</si>
  <si>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</si>
  <si>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</si>
  <si>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</si>
  <si>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</si>
  <si>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</si>
  <si>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</si>
  <si>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</si>
  <si>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</si>
  <si>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</si>
  <si>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</si>
  <si>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</si>
  <si>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</si>
  <si>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</si>
  <si>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</si>
  <si>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</si>
  <si>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</si>
  <si>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</si>
  <si>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</si>
  <si>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</si>
  <si>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</si>
  <si>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</si>
  <si>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</si>
  <si>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</si>
  <si>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</si>
  <si>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</si>
  <si>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</si>
  <si>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</si>
  <si>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</si>
  <si>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</si>
  <si>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</si>
  <si>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</si>
  <si>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</si>
  <si>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</si>
  <si>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</si>
  <si>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</si>
  <si>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</si>
  <si>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</si>
  <si>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</si>
  <si>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</si>
  <si>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</si>
  <si>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</si>
  <si>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</si>
  <si>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</si>
  <si>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</si>
  <si>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</si>
  <si>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</si>
  <si>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</si>
  <si>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</si>
  <si>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</si>
  <si>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</si>
  <si>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</si>
  <si>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</si>
  <si>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</si>
  <si>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</si>
  <si>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</si>
  <si>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</si>
  <si>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</si>
  <si>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</si>
  <si>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</si>
  <si>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</si>
  <si>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</si>
  <si>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</si>
  <si>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</si>
  <si>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</si>
  <si>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</si>
  <si>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</si>
  <si>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</si>
  <si>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</si>
  <si>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</si>
  <si>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</si>
  <si>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</si>
  <si>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</si>
  <si>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</si>
  <si>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</si>
  <si>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</si>
  <si>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</si>
  <si>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</si>
  <si>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</si>
  <si>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</si>
  <si>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</si>
  <si>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</si>
  <si>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</si>
  <si>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</si>
  <si>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</si>
  <si>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</si>
  <si>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</si>
  <si>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</si>
  <si>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</si>
  <si>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</si>
  <si>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</si>
  <si>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</si>
  <si>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</si>
  <si>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</si>
  <si>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</si>
  <si>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</si>
  <si>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</si>
  <si>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</si>
  <si>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</si>
  <si>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</si>
  <si>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</si>
  <si>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</si>
  <si>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</si>
  <si>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</si>
  <si>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</si>
  <si>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</si>
  <si>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</si>
  <si>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</si>
  <si>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</si>
  <si>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</si>
  <si>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</si>
  <si>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</si>
  <si>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</si>
  <si>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</si>
  <si>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</si>
  <si>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</si>
  <si>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</si>
  <si>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</si>
  <si>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</si>
  <si>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</si>
  <si>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</si>
  <si>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</si>
  <si>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</si>
  <si>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</si>
  <si>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</si>
  <si>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</si>
  <si>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</si>
  <si>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</si>
  <si>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</si>
  <si>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</si>
  <si>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</si>
  <si>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</si>
  <si>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</si>
  <si>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</si>
  <si>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</si>
  <si>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</si>
  <si>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</si>
  <si>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</si>
  <si>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</si>
  <si>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</si>
  <si>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</si>
  <si>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</si>
  <si>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</si>
  <si>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</si>
  <si>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</si>
  <si>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</si>
  <si>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</si>
  <si>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</si>
  <si>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</si>
  <si>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</si>
  <si>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</si>
  <si>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</si>
  <si>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</si>
  <si>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</si>
  <si>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</si>
  <si>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</si>
  <si>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</si>
  <si>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</si>
  <si>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</si>
  <si>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</si>
  <si>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</si>
  <si>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</si>
  <si>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</si>
  <si>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</si>
  <si>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</si>
  <si>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</si>
  <si>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</si>
  <si>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</si>
  <si>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</si>
  <si>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</si>
  <si>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</si>
  <si>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</si>
  <si>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</si>
  <si>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</si>
  <si>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</si>
  <si>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</si>
  <si>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</si>
  <si>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</si>
  <si>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</si>
  <si>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</si>
  <si>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</si>
  <si>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</si>
  <si>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</si>
  <si>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</si>
  <si>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</si>
  <si>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</si>
  <si>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</si>
  <si>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</si>
  <si>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</si>
  <si>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</si>
  <si>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</si>
  <si>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</si>
  <si>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</si>
  <si>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</si>
  <si>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</si>
  <si>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</si>
  <si>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</si>
  <si>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</si>
  <si>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</si>
  <si>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</si>
  <si>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</si>
  <si>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</si>
  <si>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</si>
  <si>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</si>
  <si>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</si>
  <si>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</si>
  <si>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</si>
  <si>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</si>
  <si>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</si>
  <si>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</si>
  <si>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</si>
  <si>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</si>
  <si>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</si>
  <si>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</si>
  <si>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</si>
  <si>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</si>
  <si>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</si>
  <si>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</si>
  <si>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</si>
  <si>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</si>
  <si>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</si>
  <si>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</si>
  <si>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</si>
  <si>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</si>
  <si>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</si>
  <si>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</si>
  <si>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</si>
  <si>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</si>
  <si>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</si>
  <si>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</si>
  <si>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</si>
  <si>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</si>
  <si>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</si>
  <si>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</si>
  <si>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</si>
  <si>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</si>
  <si>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</si>
  <si>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</si>
  <si>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</si>
  <si>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</si>
  <si>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</si>
  <si>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</si>
  <si>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</si>
  <si>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</si>
  <si>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</si>
  <si>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</si>
  <si>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</si>
  <si>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</si>
  <si>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</si>
  <si>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</si>
  <si>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</si>
  <si>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</si>
  <si>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</si>
  <si>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</si>
  <si>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</si>
  <si>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</si>
  <si>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</si>
  <si>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</si>
  <si>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</si>
  <si>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</si>
  <si>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</si>
  <si>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</si>
  <si>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</si>
  <si>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</si>
  <si>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</si>
  <si>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</si>
  <si>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</si>
  <si>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</si>
  <si>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</si>
  <si>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</si>
  <si>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</si>
  <si>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</si>
  <si>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</si>
  <si>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</si>
  <si>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</si>
  <si>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</si>
  <si>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</si>
  <si>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</si>
  <si>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</si>
  <si>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</si>
  <si>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</si>
  <si>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</si>
  <si>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</si>
  <si>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</si>
  <si>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</si>
  <si>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</si>
  <si>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</si>
  <si>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</si>
  <si>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</si>
  <si>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</si>
  <si>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</si>
  <si>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</si>
  <si>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</si>
  <si>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</si>
  <si>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</si>
  <si>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</si>
  <si>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</si>
  <si>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</si>
  <si>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</si>
  <si>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</si>
  <si>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</si>
  <si>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</si>
  <si>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</si>
  <si>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</si>
  <si>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</si>
  <si>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</si>
  <si>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</si>
  <si>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</si>
  <si>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</si>
  <si>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</si>
  <si>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</si>
  <si>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</si>
  <si>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</si>
  <si>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</si>
  <si>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</si>
  <si>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</si>
  <si>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</si>
  <si>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</si>
  <si>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</si>
  <si>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</si>
  <si>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</si>
  <si>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</si>
  <si>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</si>
  <si>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</si>
  <si>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</si>
  <si>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</si>
  <si>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</si>
  <si>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</si>
  <si>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</si>
  <si>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</si>
  <si>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</si>
  <si>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</si>
  <si>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</si>
  <si>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</si>
  <si>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</si>
  <si>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</si>
  <si>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</si>
  <si>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</si>
  <si>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</si>
  <si>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</si>
  <si>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</si>
  <si>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</si>
  <si>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</si>
  <si>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</si>
  <si>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</si>
  <si>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</si>
  <si>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</si>
  <si>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</si>
  <si>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</si>
  <si>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</si>
  <si>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</si>
  <si>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</si>
  <si>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</si>
  <si>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</si>
  <si>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</si>
  <si>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</si>
  <si>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</si>
  <si>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</si>
  <si>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</si>
  <si>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</si>
  <si>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</si>
  <si>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</si>
  <si>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</si>
  <si>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</si>
  <si>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</si>
  <si>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</si>
  <si>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</si>
  <si>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</si>
  <si>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</si>
  <si>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</si>
  <si>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</si>
  <si>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</si>
  <si>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</si>
  <si>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</si>
  <si>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</si>
  <si>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</si>
  <si>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</si>
  <si>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</si>
  <si>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</si>
  <si>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</si>
  <si>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</si>
  <si>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</si>
  <si>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</si>
  <si>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</si>
  <si>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</si>
  <si>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</si>
  <si>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</si>
  <si>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</si>
  <si>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</si>
  <si>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</si>
  <si>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</si>
  <si>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</si>
  <si>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</si>
  <si>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</si>
  <si>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</si>
  <si>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</si>
  <si>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</si>
  <si>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</si>
  <si>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</si>
  <si>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</si>
  <si>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</si>
  <si>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</si>
  <si>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</si>
  <si>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</si>
  <si>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</si>
  <si>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</si>
  <si>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</si>
  <si>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</si>
  <si>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</si>
  <si>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</si>
  <si>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</si>
  <si>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</si>
  <si>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</si>
  <si>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</si>
  <si>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</si>
  <si>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</si>
  <si>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</si>
  <si>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</si>
  <si>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</si>
  <si>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</si>
  <si>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</si>
  <si>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</si>
  <si>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</si>
  <si>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</si>
  <si>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</si>
  <si>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</si>
  <si>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</si>
  <si>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</si>
  <si>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</si>
  <si>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</si>
  <si>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</si>
  <si>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</si>
  <si>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</si>
  <si>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</si>
  <si>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</si>
  <si>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</si>
  <si>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</si>
  <si>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</si>
  <si>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</si>
  <si>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</si>
  <si>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</si>
  <si>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</si>
  <si>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</si>
  <si>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</si>
  <si>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</si>
  <si>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</si>
  <si>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</si>
  <si>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</si>
  <si>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</si>
  <si>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</si>
  <si>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</si>
  <si>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</si>
  <si>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</si>
  <si>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</si>
  <si>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</si>
  <si>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</si>
  <si>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</si>
  <si>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</si>
  <si>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</si>
  <si>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</si>
  <si>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</si>
  <si>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</si>
  <si>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</si>
  <si>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</si>
  <si>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</si>
  <si>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</si>
  <si>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</si>
  <si>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</si>
  <si>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</si>
  <si>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</si>
  <si>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</si>
  <si>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</si>
  <si>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</si>
  <si>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</si>
  <si>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</si>
  <si>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</si>
  <si>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</si>
  <si>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</si>
  <si>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</si>
  <si>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</si>
  <si>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</si>
  <si>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</si>
  <si>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</si>
  <si>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</si>
  <si>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</si>
  <si>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</si>
  <si>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</si>
  <si>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</si>
  <si>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</si>
  <si>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</si>
  <si>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</si>
  <si>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</si>
  <si>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</si>
  <si>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</si>
  <si>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</si>
  <si>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</si>
  <si>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</si>
  <si>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</si>
  <si>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</si>
  <si>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</si>
  <si>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</si>
  <si>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</si>
  <si>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</si>
  <si>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</si>
  <si>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</si>
  <si>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</si>
  <si>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</si>
  <si>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</si>
  <si>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</si>
  <si>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</si>
  <si>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</si>
  <si>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</si>
  <si>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</si>
  <si>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</si>
  <si>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</si>
  <si>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</si>
  <si>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</si>
  <si>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</si>
  <si>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</si>
  <si>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</si>
  <si>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</si>
  <si>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</si>
  <si>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</si>
  <si>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</si>
  <si>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</si>
  <si>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</si>
  <si>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</si>
  <si>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</si>
  <si>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</si>
  <si>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</si>
  <si>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</si>
  <si>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</si>
  <si>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</si>
  <si>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</si>
  <si>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</si>
  <si>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</si>
  <si>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</si>
  <si>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</si>
  <si>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</si>
  <si>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</si>
  <si>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</si>
  <si>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</si>
  <si>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</si>
  <si>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</si>
  <si>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</si>
  <si>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</si>
  <si>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</si>
  <si>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</si>
  <si>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</si>
  <si>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</si>
  <si>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</si>
  <si>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</si>
  <si>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</si>
  <si>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</si>
  <si>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</si>
  <si>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</si>
  <si>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</si>
  <si>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</si>
  <si>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</si>
  <si>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</si>
  <si>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</si>
  <si>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</si>
  <si>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</si>
  <si>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</si>
  <si>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</si>
  <si>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</si>
  <si>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</si>
  <si>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</si>
  <si>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</si>
  <si>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</si>
  <si>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</si>
  <si>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</si>
  <si>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</si>
  <si>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</si>
  <si>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</si>
  <si>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</si>
  <si>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</si>
  <si>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</si>
  <si>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</si>
  <si>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</si>
  <si>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</si>
  <si>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</si>
  <si>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</si>
  <si>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</si>
  <si>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</si>
  <si>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</si>
  <si>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</si>
  <si>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</si>
  <si>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</si>
  <si>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</si>
  <si>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</si>
  <si>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</si>
  <si>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</si>
  <si>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</si>
  <si>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</si>
  <si>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</si>
  <si>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</si>
  <si>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</si>
  <si>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</si>
  <si>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</si>
  <si>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</si>
  <si>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</si>
  <si>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</si>
  <si>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</si>
  <si>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</si>
  <si>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</si>
  <si>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</si>
  <si>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</si>
  <si>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</si>
  <si>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</si>
  <si>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</si>
  <si>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</si>
  <si>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</si>
  <si>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</si>
  <si>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</si>
  <si>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</si>
  <si>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</si>
  <si>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</si>
  <si>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</si>
  <si>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</si>
  <si>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</si>
  <si>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</si>
  <si>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</si>
  <si>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</si>
  <si>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</si>
  <si>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</si>
  <si>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</si>
  <si>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</si>
  <si>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</si>
  <si>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</si>
  <si>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</si>
  <si>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</si>
  <si>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</si>
  <si>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</si>
  <si>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</si>
  <si>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</si>
  <si>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</si>
  <si>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</si>
  <si>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</si>
  <si>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</si>
  <si>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</si>
  <si>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</si>
  <si>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</si>
  <si>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</si>
  <si>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</si>
  <si>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</si>
  <si>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</si>
  <si>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</si>
  <si>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</si>
  <si>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</si>
  <si>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</si>
  <si>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</si>
  <si>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</si>
  <si>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</si>
  <si>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</si>
  <si>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</si>
  <si>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</si>
  <si>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</si>
  <si>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</si>
  <si>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</si>
  <si>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</si>
  <si>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</si>
  <si>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</si>
  <si>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</si>
  <si>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</si>
  <si>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</si>
  <si>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</si>
  <si>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</si>
  <si>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</si>
  <si>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</si>
  <si>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</si>
  <si>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</si>
  <si>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</si>
  <si>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</si>
  <si>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</si>
  <si>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</si>
  <si>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</si>
  <si>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</si>
  <si>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</si>
  <si>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</si>
  <si>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</si>
  <si>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</si>
  <si>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</si>
  <si>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</si>
  <si>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</si>
  <si>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</si>
  <si>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</si>
  <si>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</si>
  <si>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</si>
  <si>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</si>
  <si>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</si>
  <si>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</si>
  <si>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</si>
  <si>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</si>
  <si>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</si>
  <si>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</si>
  <si>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</si>
  <si>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</si>
  <si>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</si>
  <si>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</si>
  <si>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</si>
  <si>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</si>
  <si>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</si>
  <si>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</si>
  <si>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</si>
  <si>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</si>
  <si>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</si>
  <si>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</si>
  <si>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</si>
  <si>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</si>
  <si>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</si>
  <si>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</si>
  <si>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</si>
  <si>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</si>
  <si>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</si>
  <si>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</si>
  <si>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</si>
  <si>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</si>
  <si>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</si>
  <si>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</si>
  <si>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</si>
  <si>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</si>
  <si>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</si>
  <si>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</si>
  <si>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</si>
  <si>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</si>
  <si>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</si>
  <si>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</si>
  <si>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</si>
  <si>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</si>
  <si>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</si>
  <si>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</si>
  <si>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</si>
  <si>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</si>
  <si>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</si>
  <si>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</si>
  <si>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</si>
  <si>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</si>
  <si>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</si>
  <si>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</si>
  <si>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</si>
  <si>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</si>
  <si>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</si>
  <si>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</si>
  <si>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</si>
  <si>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</si>
  <si>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</si>
  <si>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</si>
  <si>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</si>
  <si>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</si>
  <si>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</si>
  <si>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</si>
  <si>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</si>
  <si>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</si>
  <si>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</si>
  <si>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</si>
  <si>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</si>
  <si>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</si>
  <si>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</si>
  <si>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</si>
  <si>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</si>
  <si>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</si>
  <si>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</si>
  <si>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</si>
  <si>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</si>
  <si>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</si>
  <si>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</si>
  <si>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</si>
  <si>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</si>
  <si>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</si>
  <si>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</si>
  <si>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</si>
  <si>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</si>
  <si>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</si>
  <si>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</si>
  <si>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</si>
  <si>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</si>
  <si>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</si>
  <si>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</si>
  <si>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</si>
  <si>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</si>
  <si>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</si>
  <si>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</si>
  <si>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</si>
  <si>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</si>
  <si>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</si>
  <si>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</si>
  <si>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</si>
  <si>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</si>
  <si>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</si>
  <si>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</si>
  <si>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</si>
  <si>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</si>
  <si>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</si>
  <si>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</si>
  <si>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</si>
  <si>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</si>
  <si>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</si>
  <si>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</si>
  <si>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</si>
  <si>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</si>
  <si>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</si>
  <si>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</si>
  <si>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</si>
  <si>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</si>
  <si>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</si>
  <si>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</si>
  <si>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</si>
  <si>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</si>
  <si>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</si>
  <si>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</si>
  <si>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</si>
  <si>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</si>
  <si>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</si>
  <si>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</si>
  <si>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</si>
  <si>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</si>
  <si>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</si>
  <si>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</si>
  <si>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</si>
  <si>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</si>
  <si>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</si>
  <si>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</si>
  <si>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</si>
  <si>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</si>
  <si>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</si>
  <si>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</si>
  <si>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</si>
  <si>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</si>
  <si>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</si>
  <si>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</si>
  <si>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</si>
  <si>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</si>
  <si>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</si>
  <si>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</si>
  <si>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</si>
  <si>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</si>
  <si>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</si>
  <si>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</si>
  <si>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</si>
  <si>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</si>
  <si>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</si>
  <si>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</si>
  <si>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</si>
  <si>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</si>
  <si>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</si>
  <si>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</si>
  <si>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</si>
  <si>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</si>
  <si>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</si>
  <si>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</si>
  <si>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</si>
  <si>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</si>
  <si>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</si>
  <si>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</si>
  <si>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</si>
  <si>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</si>
  <si>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</si>
  <si>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</si>
  <si>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</si>
  <si>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</si>
  <si>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</si>
  <si>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</si>
  <si>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</si>
  <si>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</si>
  <si>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</si>
  <si>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</si>
  <si>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</si>
  <si>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</si>
  <si>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</si>
  <si>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</si>
  <si>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</si>
  <si>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</si>
  <si>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</si>
  <si>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</si>
  <si>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</si>
  <si>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</si>
  <si>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</si>
  <si>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</si>
  <si>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</si>
  <si>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</si>
  <si>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</si>
  <si>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</si>
  <si>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</si>
  <si>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</si>
  <si>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</si>
  <si>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</si>
  <si>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</si>
  <si>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</si>
  <si>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</si>
  <si>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</si>
  <si>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</si>
  <si>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</si>
  <si>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</si>
  <si>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</si>
  <si>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</si>
  <si>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</si>
  <si>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</si>
  <si>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</si>
  <si>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</si>
  <si>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</si>
  <si>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</si>
  <si>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</si>
  <si>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</si>
  <si>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</si>
  <si>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</si>
  <si>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</si>
  <si>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</si>
  <si>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</si>
  <si>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</si>
  <si>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</si>
  <si>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</si>
  <si>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</si>
  <si>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</si>
  <si>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</si>
  <si>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</si>
  <si>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</si>
  <si>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</si>
  <si>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</si>
  <si>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</si>
  <si>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</si>
  <si>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</si>
  <si>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</si>
  <si>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</si>
  <si>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</si>
  <si>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</si>
  <si>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</si>
  <si>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</si>
  <si>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</si>
  <si>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</si>
  <si>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</si>
  <si>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</si>
  <si>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</si>
  <si>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</si>
  <si>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</si>
  <si>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</si>
  <si>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</si>
  <si>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</si>
  <si>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</si>
  <si>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</si>
  <si>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</si>
  <si>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</si>
  <si>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</si>
  <si>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</si>
  <si>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</si>
  <si>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</si>
  <si>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</si>
  <si>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</si>
  <si>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</si>
  <si>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</si>
  <si>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</si>
  <si>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</si>
  <si>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</si>
  <si>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</si>
  <si>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</si>
  <si>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</si>
  <si>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</si>
  <si>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</si>
  <si>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</si>
  <si>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</si>
  <si>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</si>
  <si>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</si>
  <si>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</si>
  <si>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</si>
  <si>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</si>
  <si>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</si>
  <si>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</si>
  <si>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</si>
  <si>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</si>
  <si>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</si>
  <si>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</si>
  <si>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</si>
  <si>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</si>
  <si>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</si>
  <si>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</si>
  <si>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</si>
  <si>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</si>
  <si>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</si>
  <si>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</si>
  <si>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</si>
  <si>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</si>
  <si>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</si>
  <si>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</si>
  <si>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</si>
  <si>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</si>
  <si>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</si>
  <si>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</si>
  <si>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</si>
  <si>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</si>
  <si>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</si>
  <si>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</si>
  <si>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</si>
  <si>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</si>
  <si>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</si>
  <si>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</si>
  <si>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</si>
  <si>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</si>
  <si>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</si>
  <si>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</si>
  <si>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</si>
  <si>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</si>
  <si>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</si>
  <si>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</si>
  <si>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</si>
  <si>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</si>
  <si>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</si>
  <si>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</si>
  <si>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</si>
  <si>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</si>
  <si>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</si>
  <si>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</si>
  <si>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</si>
  <si>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</si>
  <si>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</si>
  <si>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</si>
  <si>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</si>
  <si>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</si>
  <si>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</si>
  <si>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</si>
  <si>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</si>
  <si>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</si>
  <si>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</si>
  <si>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</si>
  <si>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</si>
  <si>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</si>
  <si>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</si>
  <si>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</si>
  <si>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</si>
  <si>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</si>
  <si>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</si>
  <si>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</si>
  <si>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</si>
  <si>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</si>
  <si>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</si>
  <si>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</si>
  <si>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</si>
  <si>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</si>
  <si>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</si>
  <si>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</si>
  <si>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</si>
  <si>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</si>
  <si>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</si>
  <si>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</si>
  <si>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</si>
  <si>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</si>
  <si>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</si>
  <si>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</si>
  <si>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</si>
  <si>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</si>
  <si>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</si>
  <si>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</si>
  <si>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</si>
  <si>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</si>
  <si>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</si>
  <si>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</si>
  <si>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</si>
  <si>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</si>
  <si>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</si>
  <si>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</si>
  <si>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</si>
  <si>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</si>
  <si>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</si>
  <si>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</si>
  <si>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</si>
  <si>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</si>
  <si>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</si>
  <si>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</si>
  <si>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</si>
  <si>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</si>
  <si>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</si>
  <si>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</si>
  <si>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</si>
  <si>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</si>
  <si>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</si>
  <si>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</si>
  <si>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</si>
  <si>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</si>
  <si>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</si>
  <si>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</si>
  <si>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</si>
  <si>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</si>
  <si>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</si>
  <si>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</si>
  <si>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</si>
  <si>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</si>
  <si>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</si>
  <si>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</si>
  <si>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</si>
  <si>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</si>
  <si>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</si>
  <si>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</si>
  <si>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</si>
  <si>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</si>
  <si>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</si>
  <si>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</si>
  <si>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</si>
  <si>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</si>
  <si>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</si>
  <si>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</si>
  <si>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</si>
  <si>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</si>
  <si>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</si>
  <si>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</si>
  <si>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</si>
  <si>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</si>
  <si>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</si>
  <si>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</si>
  <si>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</si>
  <si>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</si>
  <si>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</si>
  <si>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</si>
  <si>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</si>
  <si>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</si>
  <si>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</si>
  <si>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</si>
  <si>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</si>
  <si>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</si>
  <si>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</si>
  <si>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</si>
  <si>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</si>
  <si>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</si>
  <si>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</si>
  <si>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</si>
  <si>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</si>
  <si>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</si>
  <si>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</si>
  <si>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</si>
  <si>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</si>
  <si>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</si>
  <si>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</si>
  <si>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</si>
  <si>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</si>
  <si>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</si>
  <si>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</si>
  <si>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</si>
  <si>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</si>
  <si>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</si>
  <si>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</si>
  <si>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</si>
  <si>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</si>
  <si>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</si>
  <si>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</si>
  <si>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</si>
  <si>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</si>
  <si>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</si>
  <si>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</si>
  <si>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</si>
  <si>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</si>
  <si>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</si>
  <si>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</si>
  <si>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</si>
  <si>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</si>
  <si>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</si>
  <si>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</si>
  <si>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</si>
  <si>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</si>
  <si>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</si>
  <si>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</si>
  <si>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</si>
  <si>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</si>
  <si>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</si>
  <si>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</si>
  <si>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</si>
  <si>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</si>
  <si>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</si>
  <si>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</si>
  <si>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</si>
  <si>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</si>
  <si>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</si>
  <si>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</si>
  <si>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</si>
  <si>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</si>
  <si>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</si>
  <si>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</si>
  <si>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</si>
  <si>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</si>
  <si>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</si>
  <si>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</si>
  <si>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</si>
  <si>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</si>
  <si>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</si>
  <si>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</si>
  <si>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</si>
  <si>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</si>
  <si>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</si>
  <si>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</si>
  <si>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</si>
  <si>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</si>
  <si>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</si>
  <si>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</si>
  <si>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</si>
  <si>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</si>
  <si>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</si>
  <si>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</si>
  <si>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</si>
  <si>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</si>
  <si>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</si>
  <si>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</si>
  <si>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</si>
  <si>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</si>
  <si>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</si>
  <si>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</si>
  <si>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</si>
  <si>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</si>
  <si>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</si>
  <si>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</si>
  <si>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</si>
  <si>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</si>
  <si>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</si>
  <si>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</si>
  <si>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</si>
  <si>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</si>
  <si>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</si>
  <si>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</si>
  <si>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</si>
  <si>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</si>
  <si>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</si>
  <si>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</si>
  <si>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</si>
  <si>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</si>
  <si>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</si>
  <si>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</si>
  <si>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</si>
  <si>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</si>
  <si>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</si>
  <si>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</si>
  <si>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</si>
  <si>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</si>
  <si>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</si>
  <si>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</si>
  <si>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</si>
  <si>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</si>
  <si>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</si>
  <si>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</si>
  <si>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</si>
  <si>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</si>
  <si>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</si>
  <si>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</si>
  <si>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</si>
  <si>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</si>
  <si>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</si>
  <si>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</si>
  <si>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</si>
  <si>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</si>
  <si>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</si>
  <si>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</si>
  <si>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</si>
  <si>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</si>
  <si>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</si>
  <si>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</si>
  <si>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</si>
  <si>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</si>
  <si>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</si>
  <si>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</si>
  <si>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</si>
  <si>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</si>
  <si>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</si>
  <si>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</si>
  <si>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</si>
  <si>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</si>
  <si>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</si>
  <si>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</si>
  <si>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</si>
  <si>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</si>
  <si>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</si>
  <si>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</si>
  <si>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</si>
  <si>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</si>
  <si>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</si>
  <si>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</si>
  <si>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</si>
  <si>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</si>
  <si>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</si>
  <si>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</si>
  <si>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</si>
  <si>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</si>
  <si>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</si>
  <si>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</si>
  <si>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</si>
  <si>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</si>
  <si>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</si>
  <si>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</si>
  <si>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</si>
  <si>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</si>
  <si>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</si>
  <si>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</si>
  <si>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</si>
  <si>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</si>
  <si>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</si>
  <si>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</si>
  <si>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</si>
  <si>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</si>
  <si>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</si>
  <si>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</si>
  <si>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</si>
  <si>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</si>
  <si>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</si>
  <si>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</si>
  <si>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</si>
  <si>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</si>
  <si>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</si>
  <si>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</si>
  <si>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</si>
  <si>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</si>
  <si>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</si>
  <si>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</si>
  <si>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</si>
  <si>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</si>
  <si>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</si>
  <si>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</si>
  <si>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</si>
  <si>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</si>
  <si>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</si>
  <si>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</si>
  <si>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</si>
  <si>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</si>
  <si>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</si>
  <si>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</si>
  <si>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</si>
  <si>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</si>
  <si>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</si>
  <si>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</si>
  <si>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</si>
  <si>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</si>
  <si>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</si>
  <si>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</si>
  <si>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</si>
  <si>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</si>
  <si>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</si>
  <si>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</si>
  <si>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</si>
  <si>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</si>
  <si>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</si>
  <si>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</si>
  <si>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</si>
  <si>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</si>
  <si>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</si>
  <si>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</si>
  <si>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</si>
  <si>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</si>
  <si>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</si>
  <si>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</si>
  <si>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</si>
  <si>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</si>
  <si>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</si>
  <si>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</si>
  <si>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</si>
  <si>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</si>
  <si>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</si>
  <si>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</si>
  <si>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</si>
  <si>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</si>
  <si>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</si>
  <si>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</si>
  <si>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</si>
  <si>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</si>
  <si>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</si>
  <si>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</si>
  <si>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</si>
  <si>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</si>
  <si>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</si>
  <si>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</si>
  <si>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</si>
  <si>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</si>
  <si>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</si>
  <si>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</si>
  <si>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</si>
  <si>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</si>
  <si>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</si>
  <si>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</si>
  <si>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</si>
  <si>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</si>
  <si>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</si>
  <si>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</si>
  <si>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</si>
  <si>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</si>
  <si>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</si>
  <si>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</si>
  <si>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</si>
  <si>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</si>
  <si>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</si>
  <si>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</si>
  <si>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</si>
  <si>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</si>
  <si>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</si>
  <si>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</si>
  <si>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</si>
  <si>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</si>
  <si>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</si>
  <si>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</si>
  <si>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</si>
  <si>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</si>
  <si>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</si>
  <si>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</si>
  <si>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</si>
  <si>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</si>
  <si>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</si>
  <si>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</si>
  <si>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</si>
  <si>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</si>
  <si>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</si>
  <si>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</si>
  <si>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</si>
  <si>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</si>
  <si>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</si>
  <si>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</si>
  <si>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</si>
  <si>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</si>
  <si>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</si>
  <si>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</si>
  <si>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</si>
  <si>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</si>
  <si>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</si>
  <si>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</si>
  <si>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</si>
  <si>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</si>
  <si>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</si>
  <si>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</si>
  <si>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</si>
  <si>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</si>
  <si>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</si>
  <si>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</si>
  <si>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</si>
  <si>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</si>
  <si>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</si>
  <si>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</si>
  <si>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</si>
  <si>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</si>
  <si>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</si>
  <si>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</si>
  <si>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</si>
  <si>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</si>
  <si>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</si>
  <si>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</si>
  <si>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</si>
  <si>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</si>
  <si>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</si>
  <si>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</si>
  <si>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</si>
  <si>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</si>
  <si>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</si>
  <si>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</si>
  <si>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</si>
  <si>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</si>
  <si>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</si>
  <si>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</si>
  <si>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</si>
  <si>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</si>
  <si>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</si>
  <si>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</si>
  <si>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</si>
  <si>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</si>
  <si>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</si>
  <si>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</si>
  <si>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</si>
  <si>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</si>
  <si>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</si>
  <si>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</si>
  <si>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</si>
  <si>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</si>
  <si>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</si>
  <si>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</si>
  <si>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</si>
  <si>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</si>
  <si>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</si>
  <si>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</si>
  <si>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</si>
  <si>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</si>
  <si>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</si>
  <si>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</si>
  <si>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</si>
  <si>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</si>
  <si>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</si>
  <si>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</si>
  <si>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</si>
  <si>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</si>
  <si>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</si>
  <si>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</si>
  <si>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</si>
  <si>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</si>
  <si>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</si>
  <si>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</si>
  <si>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</si>
  <si>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</si>
  <si>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</si>
  <si>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</si>
  <si>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</si>
  <si>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</si>
  <si>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</si>
  <si>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</si>
  <si>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</si>
  <si>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</si>
  <si>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</si>
  <si>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</si>
  <si>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</si>
  <si>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</si>
  <si>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</si>
  <si>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</si>
  <si>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</si>
  <si>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</si>
  <si>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</si>
  <si>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</si>
  <si>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</si>
  <si>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</si>
  <si>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</si>
  <si>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</si>
  <si>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</si>
  <si>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</si>
  <si>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</si>
  <si>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</si>
  <si>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</si>
  <si>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</si>
  <si>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</si>
  <si>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</si>
  <si>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</si>
  <si>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</si>
  <si>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</si>
  <si>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</si>
  <si>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</si>
  <si>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</si>
  <si>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</si>
  <si>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</si>
  <si>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</si>
  <si>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</si>
  <si>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</si>
  <si>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</si>
  <si>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</si>
  <si>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</si>
  <si>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</si>
  <si>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</si>
  <si>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</si>
  <si>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</si>
  <si>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</si>
  <si>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</si>
  <si>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</si>
  <si>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</si>
  <si>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</si>
  <si>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</si>
  <si>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</si>
  <si>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</si>
  <si>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</si>
  <si>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</si>
  <si>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</si>
  <si>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</si>
  <si>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</si>
  <si>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</si>
  <si>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</si>
  <si>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</si>
  <si>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</si>
  <si>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</si>
  <si>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</si>
  <si>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</si>
  <si>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</si>
  <si>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</si>
  <si>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</si>
  <si>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</si>
  <si>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</si>
  <si>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</si>
  <si>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</si>
  <si>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</si>
  <si>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</si>
  <si>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</si>
  <si>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</si>
  <si>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</si>
  <si>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</si>
  <si>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</si>
  <si>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</si>
  <si>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</si>
  <si>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</si>
  <si>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</si>
  <si>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</si>
  <si>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</si>
  <si>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</si>
  <si>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</si>
  <si>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</si>
  <si>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</si>
  <si>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</si>
  <si>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</si>
  <si>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</si>
  <si>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</si>
  <si>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</si>
  <si>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</si>
  <si>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</si>
  <si>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</si>
  <si>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</si>
  <si>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</si>
  <si>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</si>
  <si>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</si>
  <si>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</si>
  <si>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</si>
  <si>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</si>
  <si>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</si>
  <si>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</si>
  <si>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</si>
  <si>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</si>
  <si>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</si>
  <si>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</si>
  <si>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</si>
  <si>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</si>
  <si>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</si>
  <si>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</si>
  <si>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</si>
  <si>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</si>
  <si>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</si>
  <si>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</si>
  <si>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</si>
  <si>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</si>
  <si>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</si>
  <si>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</si>
  <si>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</si>
  <si>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</si>
  <si>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</si>
  <si>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</si>
  <si>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</si>
  <si>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</si>
  <si>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</si>
  <si>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</si>
  <si>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</si>
  <si>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</si>
  <si>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</si>
  <si>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</si>
  <si>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</si>
  <si>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</si>
  <si>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</si>
  <si>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</si>
  <si>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</si>
  <si>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</si>
  <si>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</si>
  <si>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</si>
  <si>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</si>
  <si>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</si>
  <si>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</si>
  <si>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</si>
  <si>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</si>
  <si>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</si>
  <si>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</si>
  <si>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</si>
  <si>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</si>
  <si>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</si>
  <si>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</si>
  <si>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</si>
  <si>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</si>
  <si>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</si>
  <si>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</si>
  <si>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</si>
  <si>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</si>
  <si>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</si>
  <si>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</si>
  <si>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</si>
  <si>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</si>
  <si>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</si>
  <si>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</si>
  <si>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</si>
  <si>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</si>
  <si>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</si>
  <si>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</si>
  <si>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</si>
  <si>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</si>
  <si>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</si>
  <si>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</si>
  <si>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</si>
  <si>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</si>
  <si>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</si>
  <si>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</si>
  <si>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</si>
  <si>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</si>
  <si>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</si>
  <si>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</si>
  <si>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</si>
  <si>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</si>
  <si>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</si>
  <si>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</si>
  <si>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</si>
  <si>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</si>
  <si>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</si>
  <si>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</si>
  <si>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</si>
  <si>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</si>
  <si>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</si>
  <si>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</si>
  <si>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</si>
  <si>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</si>
  <si>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</si>
  <si>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</si>
  <si>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</si>
  <si>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</si>
  <si>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</si>
  <si>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</si>
  <si>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</si>
  <si>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</si>
  <si>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</si>
  <si>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</si>
  <si>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</si>
  <si>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</si>
  <si>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</si>
  <si>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</si>
  <si>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</si>
  <si>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</si>
  <si>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</si>
  <si>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</si>
  <si>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</si>
  <si>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</si>
  <si>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</si>
  <si>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</si>
  <si>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</si>
  <si>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</si>
  <si>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</si>
  <si>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</si>
  <si>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</si>
  <si>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</si>
  <si>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</si>
  <si>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</si>
  <si>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</si>
  <si>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</si>
  <si>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</si>
  <si>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</si>
  <si>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</si>
  <si>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</si>
  <si>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</si>
  <si>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</si>
  <si>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</si>
  <si>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</si>
  <si>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</si>
  <si>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</si>
  <si>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</si>
  <si>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</si>
  <si>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</si>
  <si>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</si>
  <si>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</si>
  <si>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</si>
  <si>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</si>
  <si>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</si>
  <si>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</si>
  <si>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</si>
  <si>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</si>
  <si>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</si>
  <si>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</si>
  <si>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</si>
  <si>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</si>
  <si>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</si>
  <si>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</si>
  <si>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</si>
  <si>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</si>
  <si>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</si>
  <si>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</si>
  <si>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</si>
  <si>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</si>
  <si>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</si>
  <si>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</si>
  <si>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</si>
  <si>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</si>
  <si>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</si>
  <si>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</si>
  <si>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</si>
  <si>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</si>
  <si>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</si>
  <si>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</si>
  <si>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</si>
  <si>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</si>
  <si>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</si>
  <si>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</si>
  <si>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</si>
  <si>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</si>
  <si>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</si>
  <si>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</si>
  <si>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</si>
  <si>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</si>
  <si>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</si>
  <si>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</si>
  <si>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</si>
  <si>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</si>
  <si>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</si>
  <si>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</si>
  <si>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</si>
  <si>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</si>
  <si>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</si>
  <si>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</si>
  <si>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</si>
  <si>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</si>
  <si>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</si>
  <si>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</si>
  <si>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</si>
  <si>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</si>
  <si>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</si>
  <si>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</si>
  <si>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</si>
  <si>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</si>
  <si>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</si>
  <si>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</si>
  <si>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</si>
  <si>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</si>
  <si>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</si>
  <si>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</si>
  <si>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</si>
  <si>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</si>
  <si>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</si>
  <si>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</si>
  <si>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</si>
  <si>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</si>
  <si>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</si>
  <si>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</si>
  <si>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</si>
  <si>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</si>
  <si>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</si>
  <si>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</si>
  <si>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</si>
  <si>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</si>
  <si>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</si>
  <si>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</si>
  <si>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</si>
  <si>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</si>
  <si>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</si>
  <si>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</si>
  <si>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</si>
  <si>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</si>
  <si>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</si>
  <si>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</si>
  <si>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</si>
  <si>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</si>
  <si>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</si>
  <si>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</si>
  <si>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</si>
  <si>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</si>
  <si>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</si>
  <si>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</si>
  <si>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</si>
  <si>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</si>
  <si>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</si>
  <si>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</si>
  <si>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</si>
  <si>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</si>
  <si>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</si>
  <si>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</si>
  <si>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</si>
  <si>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</si>
  <si>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</si>
  <si>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</si>
  <si>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</si>
  <si>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</si>
  <si>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</si>
  <si>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</si>
  <si>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</si>
  <si>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</si>
  <si>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</si>
  <si>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</si>
  <si>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</si>
  <si>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</si>
  <si>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</si>
  <si>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</si>
  <si>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</si>
  <si>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</si>
  <si>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</si>
  <si>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</si>
  <si>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</si>
  <si>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</si>
  <si>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</si>
  <si>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</si>
  <si>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</si>
  <si>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</si>
  <si>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</si>
  <si>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</si>
  <si>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</si>
  <si>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</si>
  <si>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</si>
  <si>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</si>
  <si>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</si>
  <si>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</si>
  <si>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</si>
  <si>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</si>
  <si>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</si>
  <si>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</si>
  <si>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</si>
  <si>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</si>
  <si>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</si>
  <si>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</si>
  <si>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</si>
  <si>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</si>
  <si>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</si>
  <si>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</si>
  <si>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</si>
  <si>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</si>
  <si>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</si>
  <si>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</si>
  <si>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</si>
  <si>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</si>
  <si>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</si>
  <si>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</si>
  <si>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</si>
  <si>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</si>
  <si>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</si>
  <si>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</si>
  <si>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</si>
  <si>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</si>
  <si>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</si>
  <si>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</si>
  <si>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</si>
  <si>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</si>
  <si>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</si>
  <si>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</si>
  <si>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</si>
  <si>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</si>
  <si>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</si>
  <si>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</si>
  <si>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</si>
  <si>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</si>
  <si>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</si>
  <si>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</si>
  <si>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</si>
  <si>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</si>
  <si>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</si>
  <si>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</si>
  <si>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</si>
  <si>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</si>
  <si>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</si>
  <si>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</si>
  <si>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</si>
  <si>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</si>
  <si>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</si>
  <si>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</si>
  <si>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</si>
  <si>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</si>
  <si>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</si>
  <si>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</si>
  <si>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</si>
  <si>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</si>
  <si>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</si>
  <si>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</si>
  <si>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</si>
  <si>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</si>
  <si>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</si>
  <si>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</si>
  <si>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</si>
  <si>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</si>
  <si>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</si>
  <si>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</si>
  <si>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</si>
  <si>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</si>
  <si>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</si>
  <si>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</si>
  <si>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</si>
  <si>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</si>
  <si>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</si>
  <si>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</si>
  <si>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</si>
  <si>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</si>
  <si>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</si>
  <si>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</si>
  <si>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</si>
  <si>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</si>
  <si>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</si>
  <si>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</si>
  <si>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</si>
  <si>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</si>
  <si>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</si>
  <si>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</si>
  <si>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</si>
  <si>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</si>
  <si>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</si>
  <si>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</si>
  <si>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</si>
  <si>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</si>
  <si>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</si>
  <si>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</si>
  <si>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</si>
  <si>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</si>
  <si>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</si>
  <si>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</si>
  <si>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</si>
  <si>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</si>
  <si>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</si>
  <si>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</si>
  <si>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</si>
  <si>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</si>
  <si>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</si>
  <si>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</si>
  <si>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</si>
  <si>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</si>
  <si>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</si>
  <si>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</si>
  <si>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</si>
  <si>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</si>
  <si>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</si>
  <si>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</si>
  <si>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</si>
  <si>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</si>
  <si>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</si>
  <si>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</si>
  <si>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</si>
  <si>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</si>
  <si>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</si>
  <si>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</si>
  <si>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</si>
  <si>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</si>
  <si>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</si>
  <si>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</si>
  <si>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</si>
  <si>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</si>
  <si>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</si>
  <si>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</si>
  <si>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</si>
  <si>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</si>
  <si>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</si>
  <si>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</si>
  <si>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</si>
  <si>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</si>
  <si>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</si>
  <si>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</si>
  <si>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</si>
  <si>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</si>
  <si>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</si>
  <si>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</si>
  <si>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</si>
  <si>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</si>
  <si>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</si>
  <si>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</si>
  <si>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</si>
  <si>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</si>
  <si>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</si>
  <si>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</si>
  <si>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</si>
  <si>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</si>
  <si>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</si>
  <si>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</si>
  <si>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</si>
  <si>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</si>
  <si>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</si>
  <si>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</si>
  <si>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</si>
  <si>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</si>
  <si>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</si>
  <si>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</si>
  <si>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</si>
  <si>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</si>
  <si>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</si>
  <si>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</si>
  <si>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</si>
  <si>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</si>
  <si>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</si>
  <si>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</si>
  <si>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</si>
  <si>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</si>
  <si>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</si>
  <si>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</si>
  <si>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</si>
  <si>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</si>
  <si>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</si>
  <si>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</si>
  <si>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</si>
  <si>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</si>
  <si>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</si>
  <si>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</si>
  <si>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</si>
  <si>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</si>
  <si>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</si>
  <si>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</si>
  <si>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</si>
  <si>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</si>
  <si>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</si>
  <si>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</si>
  <si>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</si>
  <si>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</si>
  <si>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</si>
  <si>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</si>
  <si>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</si>
  <si>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</si>
  <si>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</si>
  <si>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</si>
  <si>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</si>
  <si>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</si>
  <si>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</si>
  <si>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</si>
  <si>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</si>
  <si>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</si>
  <si>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</si>
  <si>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</si>
  <si>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</si>
  <si>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</si>
  <si>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</si>
  <si>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</si>
  <si>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</si>
  <si>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</si>
  <si>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</si>
  <si>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</si>
  <si>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</si>
  <si>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</si>
  <si>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</si>
  <si>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</si>
  <si>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</si>
  <si>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</si>
  <si>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</si>
  <si>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</si>
  <si>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</si>
  <si>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</si>
  <si>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</si>
  <si>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</si>
  <si>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</si>
  <si>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</si>
  <si>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</si>
  <si>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</si>
  <si>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</si>
  <si>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</si>
  <si>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</si>
  <si>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</si>
  <si>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</si>
  <si>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</si>
  <si>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</si>
  <si>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</si>
  <si>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</si>
  <si>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</si>
  <si>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</si>
  <si>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</si>
  <si>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</si>
  <si>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</si>
  <si>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</si>
  <si>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</si>
  <si>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</si>
  <si>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</si>
  <si>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</si>
  <si>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</si>
  <si>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</si>
  <si>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</si>
  <si>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</si>
  <si>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</si>
  <si>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</si>
  <si>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</si>
  <si>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</si>
  <si>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</si>
  <si>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</si>
  <si>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</si>
  <si>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</si>
  <si>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</si>
  <si>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</si>
  <si>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</si>
  <si>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</si>
  <si>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</si>
  <si>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</si>
  <si>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</si>
  <si>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</si>
  <si>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</si>
  <si>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</si>
  <si>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</si>
  <si>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</si>
  <si>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</si>
  <si>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</si>
  <si>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</si>
  <si>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</si>
  <si>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</si>
  <si>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</si>
  <si>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</si>
  <si>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</si>
  <si>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</si>
  <si>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</si>
  <si>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</si>
  <si>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</si>
  <si>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</si>
  <si>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</si>
  <si>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</si>
  <si>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</si>
  <si>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</si>
  <si>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</si>
  <si>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</si>
  <si>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</si>
  <si>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</si>
  <si>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</si>
  <si>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</si>
  <si>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</si>
  <si>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</si>
  <si>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</si>
  <si>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</si>
  <si>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</si>
  <si>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</si>
  <si>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</si>
  <si>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</si>
  <si>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</si>
  <si>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</si>
  <si>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</si>
  <si>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</si>
  <si>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</si>
  <si>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</si>
  <si>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</si>
  <si>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</si>
  <si>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</si>
  <si>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</si>
  <si>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</si>
  <si>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</si>
  <si>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</si>
  <si>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</si>
  <si>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</si>
  <si>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</si>
  <si>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</si>
  <si>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</si>
  <si>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</si>
  <si>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</si>
  <si>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</si>
  <si>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</si>
  <si>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</si>
  <si>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</si>
  <si>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</si>
  <si>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</si>
  <si>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</si>
  <si>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</si>
  <si>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</si>
  <si>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</si>
  <si>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</si>
  <si>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</si>
  <si>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</si>
  <si>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</si>
  <si>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</si>
  <si>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</si>
  <si>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</si>
  <si>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</si>
  <si>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</si>
  <si>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</si>
  <si>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</si>
  <si>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</si>
  <si>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</si>
  <si>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</si>
  <si>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</si>
  <si>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</si>
  <si>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</si>
  <si>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</si>
  <si>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</si>
  <si>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</si>
  <si>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</si>
  <si>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</si>
  <si>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</si>
  <si>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</si>
  <si>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</si>
  <si>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</si>
  <si>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</si>
  <si>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</si>
  <si>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</si>
  <si>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</si>
  <si>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</si>
  <si>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</si>
  <si>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</si>
  <si>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</si>
  <si>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</si>
  <si>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</si>
  <si>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</si>
  <si>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</si>
  <si>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</si>
  <si>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</si>
  <si>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</si>
  <si>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</si>
  <si>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</si>
  <si>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</si>
  <si>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</si>
  <si>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</si>
  <si>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</si>
  <si>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</si>
  <si>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</si>
  <si>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</si>
  <si>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</si>
  <si>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</si>
  <si>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</si>
  <si>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</si>
  <si>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</si>
  <si>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</si>
  <si>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</si>
  <si>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</si>
  <si>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</si>
  <si>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</si>
  <si>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</si>
  <si>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</si>
  <si>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</si>
  <si>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</si>
  <si>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</si>
  <si>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</si>
  <si>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</si>
  <si>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</si>
  <si>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</si>
  <si>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</si>
  <si>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</si>
  <si>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</si>
  <si>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</si>
  <si>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</si>
  <si>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</si>
  <si>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</si>
  <si>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</si>
  <si>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</si>
  <si>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</si>
  <si>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</si>
  <si>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</si>
  <si>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</si>
  <si>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</si>
  <si>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</si>
  <si>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</si>
  <si>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</si>
  <si>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</si>
  <si>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</si>
  <si>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</si>
  <si>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</si>
  <si>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</si>
  <si>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</si>
  <si>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</si>
  <si>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</si>
  <si>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</si>
  <si>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</si>
  <si>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</si>
  <si>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</si>
  <si>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</si>
  <si>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</si>
  <si>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</si>
  <si>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</si>
  <si>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</si>
  <si>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</si>
  <si>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</si>
  <si>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</si>
  <si>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</si>
  <si>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</si>
  <si>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</si>
  <si>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</si>
  <si>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</si>
  <si>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</si>
  <si>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</si>
  <si>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</si>
  <si>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</si>
  <si>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</si>
  <si>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</si>
  <si>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</si>
  <si>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</si>
  <si>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</si>
  <si>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</si>
  <si>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</si>
  <si>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</si>
  <si>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</si>
  <si>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</si>
  <si>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</si>
  <si>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</si>
  <si>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</si>
  <si>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</si>
  <si>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</si>
  <si>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</si>
  <si>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</si>
  <si>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</si>
  <si>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</si>
  <si>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</si>
  <si>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</si>
  <si>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</si>
  <si>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</si>
  <si>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</si>
  <si>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</si>
  <si>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</si>
  <si>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</si>
  <si>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</si>
  <si>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</si>
  <si>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</si>
  <si>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</si>
  <si>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</si>
  <si>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</si>
  <si>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</si>
  <si>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</si>
  <si>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</si>
  <si>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</si>
  <si>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</si>
  <si>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</si>
  <si>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</si>
  <si>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</si>
  <si>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</si>
  <si>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</si>
  <si>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</si>
  <si>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</si>
  <si>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</si>
  <si>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</si>
  <si>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</si>
  <si>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</si>
  <si>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</si>
  <si>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</si>
  <si>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</si>
  <si>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</si>
  <si>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</si>
  <si>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</si>
  <si>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</si>
  <si>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</si>
  <si>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</si>
  <si>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</si>
  <si>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</si>
  <si>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</si>
  <si>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</si>
  <si>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</si>
  <si>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</si>
  <si>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</si>
  <si>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</si>
  <si>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</si>
  <si>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</si>
  <si>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</si>
  <si>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</si>
  <si>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</si>
  <si>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</si>
  <si>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</si>
  <si>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</si>
  <si>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</si>
  <si>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</si>
  <si>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</si>
  <si>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</si>
  <si>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</si>
  <si>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</si>
  <si>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</si>
  <si>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</si>
  <si>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</si>
  <si>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</si>
  <si>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</si>
  <si>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</si>
  <si>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</si>
  <si>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</si>
  <si>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</si>
  <si>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</si>
  <si>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</si>
  <si>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</si>
  <si>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</si>
  <si>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</si>
  <si>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</si>
  <si>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</si>
  <si>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</si>
  <si>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</si>
  <si>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</si>
  <si>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</si>
  <si>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</si>
  <si>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</si>
  <si>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</si>
  <si>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</si>
  <si>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</si>
  <si>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</si>
  <si>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</si>
  <si>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</si>
  <si>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</si>
  <si>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</si>
  <si>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</si>
  <si>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</si>
  <si>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</si>
  <si>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</si>
  <si>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</si>
  <si>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</si>
  <si>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</si>
  <si>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</si>
  <si>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</si>
  <si>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</si>
  <si>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</si>
  <si>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</si>
  <si>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</si>
  <si>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</si>
  <si>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</si>
  <si>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</si>
  <si>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</si>
  <si>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</si>
  <si>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</si>
  <si>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</si>
  <si>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</si>
  <si>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</si>
  <si>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</si>
  <si>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</si>
  <si>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</si>
  <si>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</si>
  <si>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</si>
  <si>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</si>
  <si>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</si>
  <si>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</si>
  <si>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</si>
  <si>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</si>
  <si>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</si>
  <si>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</si>
  <si>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</si>
  <si>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</si>
  <si>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</si>
  <si>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</si>
  <si>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</si>
  <si>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</si>
  <si>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</si>
  <si>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</si>
  <si>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</si>
  <si>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</si>
  <si>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</si>
  <si>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</si>
  <si>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</si>
  <si>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</si>
  <si>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</si>
  <si>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</si>
  <si>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</si>
  <si>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</si>
  <si>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</si>
  <si>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</si>
  <si>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</si>
  <si>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</si>
  <si>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</si>
  <si>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</si>
  <si>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</si>
  <si>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</si>
  <si>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</si>
  <si>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</si>
  <si>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</si>
  <si>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</si>
  <si>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</si>
  <si>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</si>
  <si>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</si>
  <si>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</si>
  <si>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</si>
  <si>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</si>
  <si>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</si>
  <si>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</si>
  <si>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</si>
  <si>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</si>
  <si>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</si>
  <si>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</si>
  <si>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</si>
  <si>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</si>
  <si>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</si>
  <si>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</si>
  <si>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</si>
  <si>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</si>
  <si>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</si>
  <si>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</si>
  <si>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</si>
  <si>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</si>
  <si>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</si>
  <si>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</si>
  <si>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</si>
  <si>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</si>
  <si>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</si>
  <si>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</si>
  <si>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</si>
  <si>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</si>
  <si>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</si>
  <si>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</si>
  <si>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</si>
  <si>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</si>
  <si>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</si>
  <si>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</si>
  <si>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</si>
  <si>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</si>
  <si>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</si>
  <si>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</si>
  <si>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</si>
  <si>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</si>
  <si>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</si>
  <si>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</si>
  <si>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</si>
  <si>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</si>
  <si>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</si>
  <si>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</si>
  <si>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</si>
  <si>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</si>
  <si>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</si>
  <si>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</si>
  <si>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</si>
  <si>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</si>
  <si>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</si>
  <si>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</si>
  <si>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</si>
  <si>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</si>
  <si>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</si>
  <si>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</si>
  <si>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</si>
  <si>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</si>
  <si>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</si>
  <si>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</si>
  <si>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</si>
  <si>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</si>
  <si>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</si>
  <si>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</si>
  <si>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</si>
  <si>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</si>
  <si>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</si>
  <si>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</si>
  <si>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</si>
  <si>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</si>
  <si>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</si>
  <si>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</si>
  <si>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</si>
  <si>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</si>
  <si>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</si>
  <si>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</si>
  <si>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</si>
  <si>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</si>
  <si>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</si>
  <si>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</si>
  <si>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</si>
  <si>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</si>
  <si>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</si>
  <si>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</si>
  <si>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</si>
  <si>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</si>
  <si>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</si>
  <si>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</si>
  <si>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</si>
  <si>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</si>
  <si>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</si>
  <si>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</si>
  <si>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</si>
  <si>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</si>
  <si>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</si>
  <si>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</si>
  <si>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</si>
  <si>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</si>
  <si>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</si>
  <si>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</si>
  <si>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</si>
  <si>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</si>
  <si>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</si>
  <si>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</si>
  <si>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</si>
  <si>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</si>
  <si>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</si>
  <si>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</si>
  <si>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</si>
  <si>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</si>
  <si>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</si>
  <si>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</si>
  <si>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</si>
  <si>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</si>
  <si>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</si>
  <si>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</si>
  <si>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</si>
  <si>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</si>
  <si>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</si>
  <si>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</si>
  <si>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</si>
  <si>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</si>
  <si>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</si>
  <si>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</si>
  <si>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</si>
  <si>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</si>
  <si>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</si>
  <si>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</si>
  <si>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</si>
  <si>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</si>
  <si>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</si>
  <si>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</si>
  <si>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</si>
  <si>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</si>
  <si>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</si>
  <si>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</si>
  <si>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</si>
  <si>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</si>
  <si>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</si>
  <si>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</si>
  <si>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</si>
  <si>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</si>
  <si>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</si>
  <si>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</si>
  <si>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</si>
  <si>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</si>
  <si>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</si>
  <si>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</si>
  <si>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</si>
  <si>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</si>
  <si>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</si>
  <si>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</si>
  <si>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</si>
  <si>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</si>
  <si>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</si>
  <si>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</si>
  <si>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</si>
  <si>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</si>
  <si>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</si>
  <si>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</si>
  <si>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</si>
  <si>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</si>
  <si>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</si>
  <si>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</si>
  <si>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</si>
  <si>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</si>
  <si>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</si>
  <si>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</si>
  <si>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</si>
  <si>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</si>
  <si>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</si>
  <si>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</si>
  <si>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</si>
  <si>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</si>
  <si>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</si>
  <si>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</si>
  <si>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</si>
  <si>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</si>
  <si>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</si>
  <si>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</si>
  <si>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</si>
  <si>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</si>
  <si>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</si>
  <si>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</si>
  <si>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</si>
  <si>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</si>
  <si>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</si>
  <si>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</si>
  <si>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</si>
  <si>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</si>
  <si>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</si>
  <si>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</si>
  <si>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</si>
  <si>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</si>
  <si>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</si>
  <si>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</si>
  <si>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</si>
  <si>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</si>
  <si>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</si>
  <si>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</si>
  <si>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</si>
  <si>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</si>
  <si>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</si>
  <si>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</si>
  <si>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</si>
  <si>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</si>
  <si>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</si>
  <si>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</si>
  <si>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</si>
  <si>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</si>
  <si>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</si>
  <si>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</si>
  <si>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</si>
  <si>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</si>
  <si>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</si>
  <si>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</si>
  <si>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</si>
  <si>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</si>
  <si>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</si>
  <si>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</si>
  <si>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</si>
  <si>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</si>
  <si>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</si>
  <si>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</si>
  <si>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</si>
  <si>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</si>
  <si>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</si>
  <si>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</si>
  <si>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</si>
  <si>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</si>
  <si>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</si>
  <si>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</si>
  <si>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</si>
  <si>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</si>
  <si>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</si>
  <si>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</si>
  <si>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</si>
  <si>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</si>
  <si>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</si>
  <si>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</si>
  <si>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</si>
  <si>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</si>
  <si>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</si>
  <si>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</si>
  <si>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</si>
  <si>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</si>
  <si>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</si>
  <si>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</si>
  <si>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</si>
  <si>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</si>
  <si>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</si>
  <si>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</si>
  <si>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</si>
  <si>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</si>
  <si>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</si>
  <si>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</si>
  <si>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</si>
  <si>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</si>
  <si>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</si>
  <si>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</si>
  <si>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</si>
  <si>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</si>
  <si>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</si>
  <si>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</si>
  <si>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</si>
  <si>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</si>
  <si>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</si>
  <si>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</si>
  <si>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</si>
  <si>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</si>
  <si>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</si>
  <si>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</si>
  <si>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</si>
  <si>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</si>
  <si>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</si>
  <si>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</si>
  <si>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</si>
  <si>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</si>
  <si>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</si>
  <si>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</si>
  <si>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</si>
  <si>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</si>
  <si>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</si>
  <si>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</si>
  <si>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</si>
  <si>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</si>
  <si>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</si>
  <si>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</si>
  <si>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</si>
  <si>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</si>
  <si>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</si>
  <si>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</si>
  <si>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</si>
  <si>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</si>
  <si>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</si>
  <si>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</si>
  <si>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</si>
  <si>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</si>
  <si>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</si>
  <si>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</si>
  <si>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</si>
  <si>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</si>
  <si>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</si>
  <si>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</si>
  <si>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</si>
  <si>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</si>
  <si>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</si>
  <si>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</si>
  <si>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</si>
  <si>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</si>
  <si>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</si>
  <si>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</si>
  <si>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</si>
  <si>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</si>
  <si>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</si>
  <si>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</si>
  <si>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</si>
  <si>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</si>
  <si>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</si>
  <si>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</si>
  <si>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</si>
  <si>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</si>
  <si>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</si>
  <si>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</si>
  <si>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</si>
  <si>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</si>
  <si>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</si>
  <si>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</si>
  <si>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</si>
  <si>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</si>
  <si>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</si>
  <si>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</si>
  <si>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</si>
  <si>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</si>
  <si>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</si>
  <si>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</si>
  <si>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</si>
  <si>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</si>
  <si>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</si>
  <si>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</si>
  <si>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</si>
  <si>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</si>
  <si>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</si>
  <si>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</si>
  <si>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</si>
  <si>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</si>
  <si>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</si>
  <si>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</si>
  <si>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</si>
  <si>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</si>
  <si>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</si>
  <si>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</si>
  <si>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</si>
  <si>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</si>
  <si>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</si>
  <si>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</si>
  <si>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</si>
  <si>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</si>
  <si>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</si>
  <si>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</si>
  <si>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</si>
  <si>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</si>
  <si>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</si>
  <si>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</si>
  <si>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</si>
  <si>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</si>
  <si>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</si>
  <si>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</si>
  <si>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</si>
  <si>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</si>
  <si>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</si>
  <si>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</si>
  <si>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</si>
  <si>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</si>
  <si>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</si>
  <si>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</si>
  <si>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</si>
  <si>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</si>
  <si>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</si>
  <si>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</si>
  <si>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</si>
  <si>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</si>
  <si>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</si>
  <si>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</si>
  <si>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</si>
  <si>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</si>
  <si>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</si>
  <si>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</si>
  <si>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</si>
  <si>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</si>
  <si>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</si>
  <si>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</si>
  <si>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</si>
  <si>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</si>
  <si>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</si>
  <si>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</si>
  <si>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</si>
  <si>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</si>
  <si>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</si>
  <si>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</si>
  <si>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</si>
  <si>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</si>
  <si>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</si>
  <si>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</si>
  <si>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</si>
  <si>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</si>
  <si>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</si>
  <si>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</si>
  <si>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</si>
  <si>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</si>
  <si>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</si>
  <si>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</si>
  <si>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</si>
  <si>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</si>
  <si>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</si>
  <si>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</si>
  <si>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</si>
  <si>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</si>
  <si>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</si>
  <si>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</si>
  <si>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</si>
  <si>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</si>
  <si>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</si>
  <si>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</si>
  <si>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</si>
  <si>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</si>
  <si>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</si>
  <si>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</si>
  <si>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</si>
  <si>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</si>
  <si>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</si>
  <si>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</si>
  <si>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</si>
  <si>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</si>
  <si>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</si>
  <si>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</si>
  <si>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</si>
  <si>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</si>
  <si>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</si>
  <si>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</si>
  <si>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</si>
  <si>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</si>
  <si>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</si>
  <si>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</si>
  <si>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</si>
  <si>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</si>
  <si>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</si>
  <si>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</si>
  <si>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</si>
  <si>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</si>
  <si>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</si>
  <si>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</si>
  <si>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</si>
  <si>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</si>
  <si>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</si>
  <si>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</si>
  <si>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</si>
  <si>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</si>
  <si>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</si>
  <si>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</si>
  <si>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</si>
  <si>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</si>
  <si>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</si>
  <si>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</si>
  <si>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</si>
  <si>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</si>
  <si>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</si>
  <si>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</si>
  <si>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</si>
  <si>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</si>
  <si>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</si>
  <si>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</si>
  <si>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</si>
  <si>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</si>
  <si>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</si>
  <si>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</si>
  <si>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</si>
  <si>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</si>
  <si>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</si>
  <si>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</si>
  <si>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</si>
  <si>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</si>
  <si>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</si>
  <si>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</si>
  <si>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</si>
  <si>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</si>
  <si>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</si>
  <si>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</si>
  <si>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</si>
  <si>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</si>
  <si>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</si>
  <si>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</si>
  <si>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</si>
  <si>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</si>
  <si>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</si>
  <si>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</si>
  <si>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</si>
  <si>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</si>
  <si>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</si>
  <si>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</si>
  <si>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</si>
  <si>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</si>
  <si>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</si>
  <si>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</si>
  <si>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</si>
  <si>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</si>
  <si>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</si>
  <si>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</si>
  <si>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</si>
  <si>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</si>
  <si>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</si>
  <si>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</si>
  <si>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</si>
  <si>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</si>
  <si>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</si>
  <si>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</si>
  <si>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</si>
  <si>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</si>
  <si>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</si>
  <si>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</si>
  <si>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</si>
  <si>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</si>
  <si>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</si>
  <si>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</si>
  <si>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</si>
  <si>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</si>
  <si>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</si>
  <si>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</si>
  <si>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</si>
  <si>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</si>
  <si>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</si>
  <si>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</si>
  <si>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</si>
  <si>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</si>
  <si>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</si>
  <si>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</si>
  <si>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</si>
  <si>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</si>
  <si>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</si>
  <si>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</si>
  <si>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</si>
  <si>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</si>
  <si>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</si>
  <si>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</si>
  <si>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</si>
  <si>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</si>
  <si>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</si>
  <si>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</si>
  <si>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</si>
  <si>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</si>
  <si>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</si>
  <si>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</si>
  <si>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</si>
  <si>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</si>
  <si>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</si>
  <si>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</si>
  <si>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</si>
  <si>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</si>
  <si>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</si>
  <si>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</si>
  <si>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</si>
  <si>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</si>
  <si>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</si>
  <si>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</si>
  <si>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</si>
  <si>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</si>
  <si>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</si>
  <si>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</si>
  <si>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</si>
  <si>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</si>
  <si>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</si>
  <si>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</si>
  <si>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</si>
  <si>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</si>
  <si>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</si>
  <si>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</si>
  <si>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</si>
  <si>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</si>
  <si>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</si>
  <si>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</si>
  <si>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</si>
  <si>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</si>
  <si>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</si>
  <si>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</si>
  <si>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</si>
  <si>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</si>
  <si>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</si>
  <si>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</si>
  <si>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</si>
  <si>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</si>
  <si>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</si>
  <si>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</si>
  <si>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</si>
  <si>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</si>
  <si>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</si>
  <si>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</si>
  <si>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</si>
  <si>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</si>
  <si>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</si>
  <si>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</si>
  <si>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</si>
  <si>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</si>
  <si>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</si>
  <si>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</si>
  <si>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</si>
  <si>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</si>
  <si>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</si>
  <si>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</si>
  <si>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</si>
  <si>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</si>
  <si>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</si>
  <si>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</si>
  <si>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</si>
  <si>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</si>
  <si>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</si>
  <si>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</si>
  <si>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</si>
  <si>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</si>
  <si>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</si>
  <si>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</si>
  <si>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</si>
  <si>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</si>
  <si>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</si>
  <si>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</si>
  <si>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</si>
  <si>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</si>
  <si>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</si>
  <si>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</si>
  <si>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</si>
  <si>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</si>
  <si>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</si>
  <si>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</si>
  <si>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</si>
  <si>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</si>
  <si>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</si>
  <si>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</si>
  <si>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</si>
  <si>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</si>
  <si>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</si>
  <si>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</si>
  <si>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</si>
  <si>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</si>
  <si>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</si>
  <si>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</si>
  <si>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</si>
  <si>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</si>
  <si>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</si>
  <si>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</si>
  <si>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</si>
  <si>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</si>
  <si>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</si>
  <si>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</si>
  <si>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</si>
  <si>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</si>
  <si>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</si>
  <si>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</si>
  <si>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</si>
  <si>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</si>
  <si>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</si>
  <si>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</si>
  <si>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</si>
  <si>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</si>
  <si>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</si>
  <si>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</si>
  <si>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</si>
  <si>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</si>
  <si>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</si>
  <si>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</si>
  <si>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</si>
  <si>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</si>
  <si>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</si>
  <si>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</si>
  <si>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</si>
  <si>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</si>
  <si>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</si>
  <si>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</si>
  <si>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</si>
  <si>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</si>
  <si>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</si>
  <si>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</si>
  <si>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</si>
  <si>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</si>
  <si>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</si>
  <si>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</si>
  <si>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</si>
  <si>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</si>
  <si>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</si>
  <si>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</si>
  <si>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</si>
  <si>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</si>
  <si>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</si>
  <si>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</si>
  <si>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</si>
  <si>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</si>
  <si>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</si>
  <si>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</si>
  <si>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</si>
  <si>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</si>
  <si>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</si>
  <si>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</si>
  <si>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</si>
  <si>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</si>
  <si>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</si>
  <si>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</si>
  <si>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</si>
  <si>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</si>
  <si>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</si>
  <si>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</si>
  <si>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</si>
  <si>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</si>
  <si>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</si>
  <si>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</si>
  <si>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</si>
  <si>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</si>
  <si>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</si>
  <si>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</si>
  <si>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</si>
  <si>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</si>
  <si>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</si>
  <si>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</si>
  <si>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</si>
  <si>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</si>
  <si>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</si>
  <si>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</si>
  <si>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</si>
  <si>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</si>
  <si>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</si>
  <si>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</si>
  <si>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</si>
  <si>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</si>
  <si>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</si>
  <si>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</si>
  <si>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</si>
  <si>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</si>
  <si>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</si>
  <si>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</si>
  <si>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</si>
  <si>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</si>
  <si>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</si>
  <si>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</si>
  <si>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</si>
  <si>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</si>
  <si>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</si>
  <si>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</si>
  <si>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</si>
  <si>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</si>
  <si>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</si>
  <si>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</si>
  <si>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</si>
  <si>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</si>
  <si>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</si>
  <si>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</si>
  <si>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</si>
  <si>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</si>
  <si>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</si>
  <si>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</si>
  <si>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</si>
  <si>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</si>
  <si>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</si>
  <si>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</si>
  <si>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</si>
  <si>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</si>
  <si>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</si>
  <si>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</si>
  <si>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</si>
  <si>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</si>
  <si>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</si>
  <si>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</si>
  <si>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</si>
  <si>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</si>
  <si>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</si>
  <si>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</si>
  <si>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</si>
  <si>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</si>
  <si>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</si>
  <si>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</si>
  <si>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</si>
  <si>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</si>
  <si>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</si>
  <si>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</si>
  <si>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</si>
  <si>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</si>
  <si>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</si>
  <si>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</si>
  <si>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</si>
  <si>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</si>
  <si>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</si>
  <si>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</si>
  <si>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</si>
  <si>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</si>
  <si>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</si>
  <si>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</si>
  <si>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</si>
  <si>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</si>
  <si>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</si>
  <si>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</si>
  <si>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</si>
  <si>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</si>
  <si>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</si>
  <si>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</si>
  <si>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</si>
  <si>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</si>
  <si>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</si>
  <si>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</si>
  <si>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</si>
  <si>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</si>
  <si>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</si>
  <si>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</si>
  <si>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</si>
  <si>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</si>
  <si>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</si>
  <si>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</si>
  <si>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</si>
  <si>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</si>
  <si>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</si>
  <si>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</si>
  <si>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</si>
  <si>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</si>
  <si>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</si>
  <si>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</si>
  <si>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</si>
  <si>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</si>
  <si>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</si>
  <si>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</si>
  <si>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</si>
  <si>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</si>
  <si>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</si>
  <si>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</si>
  <si>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</si>
  <si>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</si>
  <si>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</si>
  <si>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</si>
  <si>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</si>
  <si>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</si>
  <si>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</si>
  <si>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</si>
  <si>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</si>
  <si>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</si>
  <si>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</si>
  <si>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</si>
  <si>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</si>
  <si>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</si>
  <si>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</si>
  <si>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</si>
  <si>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</si>
  <si>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</si>
  <si>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</si>
  <si>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</si>
  <si>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</si>
  <si>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</si>
  <si>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</si>
  <si>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</si>
  <si>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</si>
  <si>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</si>
  <si>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</si>
  <si>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</si>
  <si>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</si>
  <si>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</si>
  <si>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</si>
  <si>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</si>
  <si>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</si>
  <si>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</si>
  <si>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</si>
  <si>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</si>
  <si>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</si>
  <si>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</si>
  <si>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</si>
  <si>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</si>
  <si>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</si>
  <si>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</si>
  <si>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</si>
  <si>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</si>
  <si>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</si>
  <si>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</si>
  <si>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</si>
  <si>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</si>
  <si>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</si>
  <si>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</si>
  <si>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</si>
  <si>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</si>
  <si>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</si>
  <si>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</si>
  <si>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</si>
  <si>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</si>
  <si>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</si>
  <si>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</si>
  <si>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</si>
  <si>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</si>
  <si>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</si>
  <si>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</si>
  <si>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</si>
  <si>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</si>
  <si>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</si>
  <si>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</si>
  <si>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</si>
  <si>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</si>
  <si>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</si>
  <si>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</si>
  <si>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</si>
  <si>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</si>
  <si>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</si>
  <si>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</si>
  <si>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</si>
  <si>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</si>
  <si>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</si>
  <si>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</si>
  <si>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</si>
  <si>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</si>
  <si>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</si>
  <si>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</si>
  <si>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</si>
  <si>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</si>
  <si>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</si>
  <si>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</si>
  <si>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</si>
  <si>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</si>
  <si>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</si>
  <si>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</si>
  <si>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</si>
  <si>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</si>
  <si>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</si>
  <si>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</si>
  <si>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</si>
  <si>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</si>
  <si>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</si>
  <si>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</si>
  <si>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</si>
  <si>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</si>
  <si>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</si>
  <si>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</si>
  <si>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</si>
  <si>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</si>
  <si>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</si>
  <si>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</si>
  <si>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</si>
  <si>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</si>
  <si>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</si>
  <si>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</si>
  <si>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</si>
  <si>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</si>
  <si>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</si>
  <si>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</si>
  <si>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</si>
  <si>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</si>
  <si>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</si>
  <si>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</si>
  <si>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</si>
  <si>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</si>
  <si>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</si>
  <si>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</si>
  <si>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</si>
  <si>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</si>
  <si>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</si>
  <si>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</si>
  <si>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</si>
  <si>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</si>
  <si>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</si>
  <si>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</si>
  <si>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</si>
  <si>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</si>
  <si>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</si>
  <si>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</si>
  <si>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</si>
  <si>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</si>
  <si>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</si>
  <si>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</si>
  <si>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</si>
  <si>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</si>
  <si>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</si>
  <si>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</si>
  <si>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</si>
  <si>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</si>
  <si>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</si>
  <si>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</si>
  <si>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</si>
  <si>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</si>
  <si>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</si>
  <si>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</si>
  <si>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</si>
  <si>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</si>
  <si>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</si>
  <si>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</si>
  <si>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</si>
  <si>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</si>
  <si>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</si>
  <si>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</si>
  <si>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</si>
  <si>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</si>
  <si>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</si>
  <si>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</si>
  <si>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</si>
  <si>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</si>
  <si>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</si>
  <si>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</si>
  <si>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</si>
  <si>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</si>
  <si>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</si>
  <si>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</si>
  <si>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</si>
  <si>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</si>
  <si>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</si>
  <si>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</si>
  <si>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</si>
  <si>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</si>
  <si>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</si>
  <si>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</si>
  <si>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</si>
  <si>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</si>
  <si>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</si>
  <si>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</si>
  <si>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</si>
  <si>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</si>
  <si>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</si>
  <si>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</si>
  <si>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</si>
  <si>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</si>
  <si>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</si>
  <si>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</si>
  <si>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</si>
  <si>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</si>
  <si>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</si>
  <si>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</si>
  <si>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</si>
  <si>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</si>
  <si>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</si>
  <si>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</si>
  <si>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</si>
  <si>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</si>
  <si>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</si>
  <si>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</si>
  <si>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</si>
  <si>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</si>
  <si>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</si>
  <si>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</si>
  <si>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</si>
  <si>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</si>
  <si>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</si>
  <si>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</si>
  <si>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</si>
  <si>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</si>
  <si>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</si>
  <si>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</si>
  <si>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</si>
  <si>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</si>
  <si>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</si>
  <si>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</si>
  <si>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</si>
  <si>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</si>
  <si>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</si>
  <si>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</si>
  <si>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</si>
  <si>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</si>
  <si>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</si>
  <si>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</si>
  <si>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</si>
  <si>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</si>
  <si>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</si>
  <si>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</si>
  <si>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</si>
  <si>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</si>
  <si>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</si>
  <si>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</si>
  <si>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</si>
  <si>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</si>
  <si>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</si>
  <si>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</si>
  <si>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</si>
  <si>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</si>
  <si>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</si>
  <si>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</si>
  <si>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</si>
  <si>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</si>
  <si>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</si>
  <si>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</si>
  <si>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</si>
  <si>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</si>
  <si>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</si>
  <si>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</si>
  <si>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</si>
  <si>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</si>
  <si>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</si>
  <si>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</si>
  <si>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</si>
  <si>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</si>
  <si>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</si>
  <si>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</si>
  <si>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</si>
  <si>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</si>
  <si>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</si>
  <si>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</si>
  <si>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</si>
  <si>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</si>
  <si>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</si>
  <si>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</si>
  <si>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</si>
  <si>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</si>
  <si>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</si>
  <si>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</si>
  <si>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</si>
  <si>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</si>
  <si>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</si>
  <si>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</si>
  <si>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</si>
  <si>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</si>
  <si>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</si>
  <si>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</si>
  <si>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</si>
  <si>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</si>
  <si>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</si>
  <si>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</si>
  <si>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</si>
  <si>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</si>
  <si>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</si>
  <si>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</si>
  <si>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</si>
  <si>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</si>
  <si>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</si>
  <si>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</si>
  <si>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</si>
  <si>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</si>
  <si>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</si>
  <si>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</si>
  <si>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</si>
  <si>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</si>
  <si>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</si>
  <si>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</si>
  <si>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</si>
  <si>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</si>
  <si>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</si>
  <si>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</si>
  <si>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</si>
  <si>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</si>
  <si>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</si>
  <si>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</si>
  <si>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</si>
  <si>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</si>
  <si>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</si>
  <si>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</si>
  <si>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</si>
  <si>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</si>
  <si>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</si>
  <si>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</si>
  <si>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</si>
  <si>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</si>
  <si>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</si>
  <si>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</si>
  <si>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</si>
  <si>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</si>
  <si>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</si>
  <si>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</si>
  <si>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</si>
  <si>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</si>
  <si>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</si>
  <si>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</si>
  <si>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</si>
  <si>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</si>
  <si>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</si>
  <si>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</si>
  <si>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</si>
  <si>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</si>
  <si>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</si>
  <si>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</si>
  <si>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</si>
  <si>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</si>
  <si>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</si>
  <si>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</si>
  <si>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</si>
  <si>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</si>
  <si>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</si>
  <si>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</si>
  <si>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</si>
  <si>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</si>
  <si>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</si>
  <si>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</si>
  <si>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</si>
  <si>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</si>
  <si>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</si>
  <si>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</si>
  <si>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</si>
  <si>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</si>
  <si>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</si>
  <si>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</si>
  <si>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</si>
  <si>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</si>
  <si>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</si>
  <si>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</si>
  <si>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</si>
  <si>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</si>
  <si>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</si>
  <si>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</si>
  <si>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</si>
  <si>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</si>
  <si>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</si>
  <si>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</si>
  <si>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</si>
  <si>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</si>
  <si>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</si>
  <si>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</si>
  <si>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</si>
  <si>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</si>
  <si>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</si>
  <si>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</si>
  <si>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</si>
  <si>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</si>
  <si>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</si>
  <si>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</si>
  <si>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</si>
  <si>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</si>
  <si>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</si>
  <si>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</si>
  <si>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</si>
  <si>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</si>
  <si>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</si>
  <si>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</si>
  <si>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</si>
  <si>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</si>
  <si>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</si>
  <si>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</si>
  <si>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</si>
  <si>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</si>
  <si>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</si>
  <si>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</si>
  <si>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</si>
  <si>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</si>
  <si>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</si>
  <si>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</si>
  <si>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</si>
  <si>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</si>
  <si>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</si>
  <si>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</si>
  <si>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</si>
  <si>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</si>
  <si>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</si>
  <si>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</si>
  <si>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</si>
  <si>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</si>
  <si>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</si>
  <si>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</si>
  <si>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</si>
  <si>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</si>
  <si>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</si>
  <si>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</si>
  <si>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</si>
  <si>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</si>
  <si>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</si>
  <si>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</si>
  <si>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</si>
  <si>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</si>
  <si>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</si>
  <si>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</si>
  <si>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</si>
  <si>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</si>
  <si>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</si>
  <si>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</si>
  <si>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</si>
  <si>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</si>
  <si>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</si>
  <si>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</si>
  <si>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</si>
  <si>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</si>
  <si>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</si>
  <si>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</si>
  <si>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</si>
  <si>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</si>
  <si>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</si>
  <si>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</si>
  <si>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</si>
  <si>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</si>
  <si>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</si>
  <si>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</si>
  <si>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</si>
  <si>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</si>
  <si>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</si>
  <si>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</si>
  <si>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</si>
  <si>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</si>
  <si>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</si>
  <si>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</si>
  <si>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</si>
  <si>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</si>
  <si>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</si>
  <si>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</si>
  <si>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</si>
  <si>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</si>
  <si>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</si>
  <si>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</si>
  <si>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</si>
  <si>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</si>
  <si>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</si>
  <si>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</si>
  <si>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</si>
  <si>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</si>
  <si>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</si>
  <si>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</si>
  <si>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</si>
  <si>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</si>
  <si>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</si>
  <si>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</si>
  <si>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</si>
  <si>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</si>
  <si>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</si>
  <si>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</si>
  <si>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</si>
  <si>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</si>
  <si>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</si>
  <si>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</si>
  <si>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</si>
  <si>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</si>
  <si>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</si>
  <si>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</si>
  <si>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</si>
  <si>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</si>
  <si>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</si>
  <si>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</si>
  <si>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</si>
  <si>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</si>
  <si>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</si>
  <si>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</si>
  <si>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</si>
  <si>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</si>
  <si>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</si>
  <si>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</si>
  <si>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</si>
  <si>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</si>
  <si>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</si>
  <si>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</si>
  <si>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</si>
  <si>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</si>
  <si>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</si>
  <si>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</si>
  <si>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</si>
  <si>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</si>
  <si>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</si>
  <si>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</si>
  <si>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</si>
  <si>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</si>
  <si>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</si>
  <si>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</si>
  <si>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</si>
  <si>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</si>
  <si>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</si>
  <si>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</si>
  <si>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</si>
  <si>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</si>
  <si>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</si>
  <si>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</si>
  <si>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</si>
  <si>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</si>
  <si>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</si>
  <si>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</si>
  <si>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</si>
  <si>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</si>
  <si>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</si>
  <si>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</si>
  <si>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</si>
  <si>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</si>
  <si>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</si>
  <si>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</si>
  <si>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</si>
  <si>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</si>
  <si>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</si>
  <si>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</si>
  <si>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</si>
  <si>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</si>
  <si>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</si>
  <si>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</si>
  <si>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</si>
  <si>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</si>
  <si>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</si>
  <si>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</si>
  <si>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</si>
  <si>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</si>
  <si>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</si>
  <si>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</si>
  <si>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</si>
  <si>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</si>
  <si>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</si>
  <si>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</si>
  <si>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</si>
  <si>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</si>
  <si>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</si>
  <si>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</si>
  <si>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</si>
  <si>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</si>
  <si>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</si>
  <si>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</si>
  <si>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</si>
  <si>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</si>
  <si>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</si>
  <si>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</si>
  <si>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</si>
  <si>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</si>
  <si>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</si>
  <si>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</si>
  <si>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</si>
  <si>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</si>
  <si>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</si>
  <si>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</si>
  <si>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</si>
  <si>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</si>
  <si>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</si>
  <si>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</si>
  <si>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</si>
  <si>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</si>
  <si>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</si>
  <si>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</si>
  <si>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</si>
  <si>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</si>
  <si>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</si>
  <si>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</si>
  <si>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</si>
  <si>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</si>
  <si>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</si>
  <si>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</si>
  <si>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</si>
  <si>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</si>
  <si>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</si>
  <si>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</si>
  <si>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</si>
  <si>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</si>
  <si>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</si>
  <si>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</si>
  <si>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</si>
  <si>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</si>
  <si>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</si>
  <si>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</si>
  <si>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</si>
  <si>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</si>
  <si>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</si>
  <si>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</si>
  <si>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</si>
  <si>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</si>
  <si>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</si>
  <si>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</si>
  <si>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</si>
  <si>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</si>
  <si>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</si>
  <si>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</si>
  <si>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</si>
  <si>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</si>
  <si>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</si>
  <si>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</si>
  <si>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</si>
  <si>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</si>
  <si>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</si>
  <si>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</si>
  <si>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</si>
  <si>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</si>
  <si>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</si>
  <si>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</si>
  <si>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</si>
  <si>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</si>
  <si>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</si>
  <si>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</si>
  <si>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</si>
  <si>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</si>
  <si>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</si>
  <si>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</si>
  <si>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</si>
  <si>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</si>
  <si>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</si>
  <si>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</si>
  <si>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</si>
  <si>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</si>
  <si>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</si>
  <si>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</si>
  <si>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</si>
  <si>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</si>
  <si>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</si>
  <si>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</si>
  <si>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</si>
  <si>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</si>
  <si>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</si>
  <si>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</si>
  <si>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</si>
  <si>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</si>
  <si>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</si>
  <si>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</si>
  <si>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</si>
  <si>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</si>
  <si>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</si>
  <si>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</si>
  <si>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</si>
  <si>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</si>
  <si>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</si>
  <si>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</si>
  <si>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</si>
  <si>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</si>
  <si>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</si>
  <si>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</si>
  <si>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</si>
  <si>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</si>
  <si>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</si>
  <si>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</si>
  <si>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</si>
  <si>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</si>
  <si>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</si>
  <si>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</si>
  <si>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</si>
  <si>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</si>
  <si>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</si>
  <si>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</si>
  <si>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</si>
  <si>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</si>
  <si>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</si>
  <si>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</si>
  <si>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</si>
  <si>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</si>
  <si>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</si>
  <si>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</si>
  <si>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</si>
  <si>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</si>
  <si>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</si>
  <si>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</si>
  <si>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</si>
  <si>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</si>
  <si>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</si>
  <si>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</si>
  <si>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</si>
  <si>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</si>
  <si>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</si>
  <si>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</si>
  <si>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</si>
  <si>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</si>
  <si>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</si>
  <si>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</si>
  <si>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</si>
  <si>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</si>
  <si>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</si>
  <si>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</si>
  <si>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</si>
  <si>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</si>
  <si>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</si>
  <si>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</si>
  <si>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</si>
  <si>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</si>
  <si>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</si>
  <si>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</si>
  <si>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</si>
  <si>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</si>
  <si>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</si>
  <si>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</si>
  <si>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</si>
  <si>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</si>
  <si>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</si>
  <si>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</si>
  <si>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</si>
  <si>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</si>
  <si>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</si>
  <si>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</si>
  <si>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</si>
  <si>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</si>
  <si>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</si>
  <si>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</si>
  <si>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</si>
  <si>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</si>
  <si>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</si>
  <si>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</si>
  <si>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</si>
  <si>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</si>
  <si>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</si>
  <si>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</si>
  <si>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</si>
  <si>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</si>
  <si>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</si>
  <si>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</si>
  <si>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</si>
  <si>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</si>
  <si>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</si>
  <si>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</si>
  <si>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</si>
  <si>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</si>
  <si>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</si>
  <si>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</si>
  <si>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</si>
  <si>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</si>
  <si>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</si>
  <si>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</si>
  <si>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</si>
  <si>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</si>
  <si>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</si>
  <si>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</si>
  <si>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</si>
  <si>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</si>
  <si>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</si>
  <si>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</si>
  <si>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</si>
  <si>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</si>
  <si>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</si>
  <si>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</si>
  <si>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</si>
  <si>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</si>
  <si>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</si>
  <si>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</si>
  <si>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</si>
  <si>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</si>
  <si>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</si>
  <si>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</si>
  <si>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</si>
  <si>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</si>
  <si>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</si>
  <si>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</si>
  <si>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</si>
  <si>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</si>
  <si>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</si>
  <si>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</si>
  <si>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</si>
  <si>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</si>
  <si>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</si>
  <si>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</si>
  <si>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</si>
  <si>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</si>
  <si>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</si>
  <si>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</si>
  <si>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</si>
  <si>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</si>
  <si>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</si>
  <si>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</si>
  <si>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</si>
  <si>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</si>
  <si>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</si>
  <si>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</si>
  <si>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</si>
  <si>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</si>
  <si>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</si>
  <si>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</si>
  <si>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</si>
  <si>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</si>
  <si>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</si>
  <si>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</si>
  <si>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</si>
  <si>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</si>
  <si>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</si>
  <si>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</si>
  <si>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</si>
  <si>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</si>
  <si>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</si>
  <si>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</si>
  <si>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</si>
  <si>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</si>
  <si>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</si>
  <si>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</si>
  <si>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</si>
  <si>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</si>
  <si>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</si>
  <si>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</si>
  <si>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</si>
  <si>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</si>
  <si>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</si>
  <si>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</si>
  <si>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</si>
  <si>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</si>
  <si>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</si>
  <si>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</si>
  <si>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</si>
  <si>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</si>
  <si>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</si>
  <si>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</si>
  <si>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</si>
  <si>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</si>
  <si>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</si>
  <si>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</si>
  <si>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</si>
  <si>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</si>
  <si>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</si>
  <si>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</si>
  <si>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</si>
  <si>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</si>
  <si>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</si>
  <si>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</si>
  <si>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</si>
  <si>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</si>
  <si>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</si>
  <si>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</si>
  <si>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</si>
  <si>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</si>
  <si>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</si>
  <si>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</si>
  <si>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</si>
  <si>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</si>
  <si>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</si>
  <si>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</si>
  <si>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</si>
  <si>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</si>
  <si>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</si>
  <si>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</si>
  <si>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</si>
  <si>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</si>
  <si>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</si>
  <si>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</si>
  <si>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</si>
  <si>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</si>
  <si>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</si>
  <si>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</si>
  <si>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</si>
  <si>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</si>
  <si>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</si>
  <si>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</si>
  <si>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</si>
  <si>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</si>
  <si>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</si>
  <si>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</si>
  <si>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</si>
  <si>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</si>
  <si>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</si>
  <si>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</si>
  <si>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</si>
  <si>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</si>
  <si>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</si>
  <si>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</si>
  <si>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</si>
  <si>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</si>
  <si>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</si>
  <si>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</si>
  <si>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</si>
  <si>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</si>
  <si>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</si>
  <si>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</si>
  <si>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</si>
  <si>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</si>
  <si>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</si>
  <si>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</si>
  <si>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</si>
  <si>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</si>
  <si>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</si>
  <si>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</si>
  <si>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</si>
  <si>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</si>
  <si>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</si>
  <si>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</si>
  <si>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</si>
  <si>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</si>
  <si>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</si>
  <si>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</si>
  <si>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</si>
  <si>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</si>
  <si>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</si>
  <si>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</si>
  <si>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</si>
  <si>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</si>
  <si>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</si>
  <si>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</si>
  <si>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</si>
  <si>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</si>
  <si>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</si>
  <si>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</si>
  <si>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</si>
  <si>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</si>
  <si>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</si>
  <si>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</si>
  <si>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</si>
  <si>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</si>
  <si>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</si>
  <si>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</si>
  <si>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</si>
  <si>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</si>
  <si>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</si>
  <si>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</si>
  <si>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</si>
  <si>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</si>
  <si>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</si>
  <si>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</si>
  <si>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</si>
  <si>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</si>
  <si>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</si>
  <si>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</si>
  <si>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</si>
  <si>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</si>
  <si>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</si>
  <si>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</si>
  <si>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</si>
  <si>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</si>
  <si>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</si>
  <si>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</si>
  <si>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</si>
  <si>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</si>
  <si>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</si>
  <si>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</si>
  <si>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</si>
  <si>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</si>
  <si>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</si>
  <si>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</si>
  <si>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</si>
  <si>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</si>
  <si>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</si>
  <si>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</si>
  <si>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</si>
  <si>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</si>
  <si>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</si>
  <si>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</si>
  <si>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</si>
  <si>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</si>
  <si>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</si>
  <si>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</si>
  <si>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</si>
  <si>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</si>
  <si>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</si>
  <si>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</si>
  <si>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</si>
  <si>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</si>
  <si>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</si>
  <si>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</si>
  <si>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</si>
  <si>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</si>
  <si>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</si>
  <si>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</si>
  <si>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</si>
  <si>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</si>
  <si>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</si>
  <si>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</si>
  <si>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</si>
  <si>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</si>
  <si>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</si>
  <si>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</si>
  <si>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</si>
  <si>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</si>
  <si>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</si>
  <si>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</si>
  <si>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</si>
  <si>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</si>
  <si>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</si>
  <si>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</si>
  <si>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</si>
  <si>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</si>
  <si>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</si>
  <si>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</si>
  <si>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</si>
  <si>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</si>
  <si>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</si>
  <si>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</si>
  <si>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</si>
  <si>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</si>
  <si>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</si>
  <si>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</si>
  <si>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</si>
  <si>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</si>
  <si>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</si>
  <si>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</si>
  <si>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</si>
  <si>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</si>
  <si>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</si>
  <si>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</si>
  <si>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</si>
  <si>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</si>
  <si>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</si>
  <si>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</si>
  <si>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</si>
  <si>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</si>
  <si>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</si>
  <si>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</si>
  <si>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</si>
  <si>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</si>
  <si>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</si>
  <si>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</si>
  <si>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</si>
  <si>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</si>
  <si>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</si>
  <si>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</si>
  <si>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</si>
  <si>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</si>
  <si>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</si>
  <si>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</si>
  <si>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</si>
  <si>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</si>
  <si>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</si>
  <si>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</si>
  <si>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</si>
  <si>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</si>
  <si>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</si>
  <si>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</si>
  <si>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</si>
  <si>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</si>
  <si>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</si>
  <si>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</si>
  <si>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</si>
  <si>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</si>
  <si>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</si>
  <si>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</si>
  <si>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</si>
  <si>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</si>
  <si>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</si>
  <si>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</si>
  <si>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</si>
  <si>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</si>
  <si>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</si>
  <si>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</si>
  <si>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</si>
  <si>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</si>
  <si>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</si>
  <si>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</si>
  <si>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</si>
  <si>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</si>
  <si>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</si>
  <si>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</si>
  <si>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</si>
  <si>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</si>
  <si>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</si>
  <si>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</si>
  <si>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</si>
  <si>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</si>
  <si>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</si>
  <si>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</si>
  <si>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</si>
  <si>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</si>
  <si>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</si>
  <si>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</si>
  <si>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</si>
  <si>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</si>
  <si>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</si>
  <si>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</si>
  <si>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</si>
  <si>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</si>
  <si>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</si>
  <si>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</si>
  <si>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</si>
  <si>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</si>
  <si>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</si>
  <si>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</si>
  <si>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</si>
  <si>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</si>
  <si>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</si>
  <si>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</si>
  <si>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</si>
  <si>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</si>
  <si>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</si>
  <si>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</si>
  <si>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</si>
  <si>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</si>
  <si>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</si>
  <si>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</si>
  <si>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</si>
  <si>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</si>
  <si>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</si>
  <si>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</si>
  <si>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</si>
  <si>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</si>
  <si>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</si>
  <si>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</si>
  <si>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</si>
  <si>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</si>
  <si>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</si>
  <si>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</si>
  <si>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</si>
  <si>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</si>
  <si>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</si>
  <si>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</si>
  <si>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</si>
  <si>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</si>
  <si>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</si>
  <si>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</si>
  <si>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</si>
  <si>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</si>
  <si>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</si>
  <si>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</si>
  <si>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</si>
  <si>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</si>
  <si>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</si>
  <si>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</si>
  <si>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</si>
  <si>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</si>
  <si>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</si>
  <si>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</si>
  <si>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</si>
  <si>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</si>
  <si>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</si>
  <si>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</si>
  <si>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</si>
  <si>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</si>
  <si>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</si>
  <si>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</si>
  <si>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</si>
  <si>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</si>
  <si>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</si>
  <si>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</si>
  <si>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</si>
  <si>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</si>
  <si>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</si>
  <si>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</si>
  <si>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</si>
  <si>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</si>
  <si>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</si>
  <si>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</si>
  <si>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</si>
  <si>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</si>
  <si>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</si>
  <si>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</si>
  <si>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</si>
  <si>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</si>
  <si>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</si>
  <si>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</si>
  <si>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</si>
  <si>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</si>
  <si>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</si>
  <si>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</si>
  <si>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</si>
  <si>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</si>
  <si>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</si>
  <si>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</si>
  <si>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</si>
  <si>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</si>
  <si>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</si>
  <si>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</si>
  <si>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</si>
  <si>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</si>
  <si>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</si>
  <si>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</si>
  <si>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</si>
  <si>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</si>
  <si>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</si>
  <si>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</si>
  <si>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</si>
  <si>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</si>
  <si>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</si>
  <si>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</si>
  <si>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</si>
  <si>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</si>
  <si>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</si>
  <si>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</si>
  <si>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</si>
  <si>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</si>
  <si>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</si>
  <si>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</si>
  <si>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</si>
  <si>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</si>
  <si>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</si>
  <si>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</si>
  <si>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</si>
  <si>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</si>
  <si>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</si>
  <si>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</si>
  <si>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</si>
  <si>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</si>
  <si>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</si>
  <si>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</si>
  <si>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</si>
  <si>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</si>
  <si>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</si>
  <si>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</si>
  <si>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</si>
  <si>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</si>
  <si>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</si>
  <si>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</si>
  <si>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</si>
  <si>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</si>
  <si>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</si>
  <si>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</si>
  <si>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</si>
  <si>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</si>
  <si>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</si>
  <si>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</si>
  <si>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</si>
  <si>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</si>
  <si>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</si>
  <si>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</si>
  <si>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</si>
  <si>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</si>
  <si>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</si>
  <si>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</si>
  <si>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</si>
  <si>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</si>
  <si>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</si>
  <si>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</si>
  <si>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</si>
  <si>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</si>
  <si>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</si>
  <si>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</si>
  <si>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</si>
  <si>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</si>
  <si>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</si>
  <si>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</si>
  <si>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</si>
  <si>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</si>
  <si>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</si>
  <si>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</si>
  <si>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</si>
  <si>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</si>
  <si>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</si>
  <si>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</si>
  <si>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</si>
  <si>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</si>
  <si>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</si>
  <si>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</si>
  <si>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</si>
  <si>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</si>
  <si>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</si>
  <si>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</si>
  <si>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</si>
  <si>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</si>
  <si>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</si>
  <si>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</si>
  <si>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</si>
  <si>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</si>
  <si>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</si>
  <si>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</si>
  <si>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</si>
  <si>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</si>
  <si>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</si>
  <si>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</si>
  <si>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</si>
  <si>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</si>
  <si>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</si>
  <si>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</si>
  <si>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</si>
  <si>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</si>
  <si>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</si>
  <si>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</si>
  <si>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</si>
  <si>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</si>
  <si>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</si>
  <si>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</si>
  <si>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</si>
  <si>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</si>
  <si>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</si>
  <si>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</si>
  <si>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</si>
  <si>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</si>
  <si>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</si>
  <si>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</si>
  <si>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</si>
  <si>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</si>
  <si>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</si>
  <si>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</si>
  <si>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</si>
  <si>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</si>
  <si>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</si>
  <si>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</si>
  <si>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</si>
  <si>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</si>
  <si>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</si>
  <si>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</si>
  <si>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</si>
  <si>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</si>
  <si>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</si>
  <si>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</si>
  <si>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</si>
  <si>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</si>
  <si>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</si>
  <si>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</si>
  <si>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</si>
  <si>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</si>
  <si>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</si>
  <si>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</si>
  <si>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</si>
  <si>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</si>
  <si>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</si>
  <si>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</si>
  <si>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</si>
  <si>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</si>
  <si>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</si>
  <si>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</si>
  <si>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</si>
  <si>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</si>
  <si>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</si>
  <si>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</si>
  <si>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</si>
  <si>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</si>
  <si>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</si>
  <si>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</si>
  <si>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</si>
  <si>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</si>
  <si>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</si>
  <si>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</si>
  <si>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</si>
  <si>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</si>
  <si>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</si>
  <si>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</si>
  <si>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</si>
  <si>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</si>
  <si>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</si>
  <si>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</si>
  <si>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</si>
  <si>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</si>
  <si>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</si>
  <si>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</si>
  <si>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</si>
  <si>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</si>
  <si>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</si>
  <si>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</si>
  <si>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</si>
  <si>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</si>
  <si>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</si>
  <si>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</si>
  <si>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</si>
  <si>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</si>
  <si>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</si>
  <si>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</si>
  <si>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</si>
  <si>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</si>
  <si>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</si>
  <si>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</si>
  <si>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</si>
  <si>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</si>
  <si>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</si>
  <si>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</si>
  <si>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</si>
  <si>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</si>
  <si>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</si>
  <si>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</si>
  <si>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</si>
  <si>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</si>
  <si>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</si>
  <si>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</si>
  <si>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</si>
  <si>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</si>
  <si>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</si>
  <si>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</si>
  <si>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</si>
  <si>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</si>
  <si>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</si>
  <si>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</si>
  <si>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</si>
  <si>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</si>
  <si>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</si>
  <si>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</si>
  <si>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</si>
  <si>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</si>
  <si>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</si>
  <si>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</si>
  <si>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</si>
  <si>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</si>
  <si>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</si>
  <si>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</si>
  <si>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</si>
  <si>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</si>
  <si>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</si>
  <si>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</si>
  <si>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</si>
  <si>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</si>
  <si>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</si>
  <si>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</si>
  <si>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</si>
  <si>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</si>
  <si>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</si>
  <si>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</si>
  <si>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</si>
  <si>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</si>
  <si>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</si>
  <si>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</si>
  <si>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</si>
  <si>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</si>
  <si>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</si>
  <si>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</si>
  <si>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</si>
  <si>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</si>
  <si>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</si>
  <si>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</si>
  <si>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</si>
  <si>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</si>
  <si>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</si>
  <si>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</si>
  <si>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</si>
  <si>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</si>
  <si>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</si>
  <si>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</si>
  <si>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</si>
  <si>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</si>
  <si>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</si>
  <si>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</si>
  <si>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</si>
  <si>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</si>
  <si>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</si>
  <si>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</si>
  <si>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</si>
  <si>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</si>
  <si>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</si>
  <si>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</si>
  <si>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</si>
  <si>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</si>
  <si>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</si>
  <si>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</si>
  <si>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</si>
  <si>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</si>
  <si>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</si>
  <si>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</si>
  <si>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</si>
  <si>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</si>
  <si>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</si>
  <si>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</si>
  <si>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</si>
  <si>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</si>
  <si>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</si>
  <si>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</si>
  <si>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</si>
  <si>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</si>
  <si>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</si>
  <si>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</si>
  <si>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</si>
  <si>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</si>
  <si>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</si>
  <si>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</si>
  <si>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</si>
  <si>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</si>
  <si>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</si>
  <si>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</si>
  <si>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</si>
  <si>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</si>
  <si>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</si>
  <si>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</si>
  <si>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</si>
  <si>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</si>
  <si>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</si>
  <si>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</si>
  <si>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</si>
  <si>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</si>
  <si>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</si>
  <si>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</si>
  <si>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</si>
  <si>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</si>
  <si>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</si>
  <si>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</si>
  <si>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</si>
  <si>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</si>
  <si>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</si>
  <si>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</si>
  <si>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</si>
  <si>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</si>
  <si>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</si>
  <si>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</si>
  <si>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</si>
  <si>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</si>
  <si>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</si>
  <si>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</si>
  <si>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</si>
  <si>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</si>
  <si>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</si>
  <si>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</si>
  <si>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</si>
  <si>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</si>
  <si>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</si>
  <si>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</si>
  <si>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</si>
  <si>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</si>
  <si>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</si>
  <si>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</si>
  <si>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</si>
  <si>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</si>
  <si>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</si>
  <si>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</si>
  <si>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</si>
  <si>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</si>
  <si>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</si>
  <si>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</si>
  <si>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</si>
  <si>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</si>
  <si>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</si>
  <si>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</si>
  <si>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</si>
  <si>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</si>
  <si>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</si>
  <si>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</si>
  <si>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</si>
  <si>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</si>
  <si>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</si>
  <si>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</si>
  <si>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</si>
  <si>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</si>
  <si>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</si>
  <si>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</si>
  <si>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</si>
  <si>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</si>
  <si>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</si>
  <si>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</si>
  <si>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</si>
  <si>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</si>
  <si>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</si>
  <si>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</si>
  <si>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</si>
  <si>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</si>
  <si>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</si>
  <si>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</si>
  <si>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</si>
  <si>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</si>
  <si>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</si>
  <si>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</si>
  <si>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</si>
  <si>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</si>
  <si>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</si>
  <si>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</si>
  <si>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</si>
  <si>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</si>
  <si>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</si>
  <si>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</si>
  <si>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</si>
  <si>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</si>
  <si>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</si>
  <si>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</si>
  <si>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</si>
  <si>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</si>
  <si>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</si>
  <si>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</si>
  <si>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</si>
  <si>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</si>
  <si>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</si>
  <si>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</si>
  <si>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</si>
  <si>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</si>
  <si>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</si>
  <si>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</si>
  <si>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</si>
  <si>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</si>
  <si>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</si>
  <si>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</si>
  <si>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</si>
  <si>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</si>
  <si>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</si>
  <si>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</si>
  <si>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</si>
  <si>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</si>
  <si>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</si>
  <si>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</si>
  <si>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</si>
  <si>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</si>
  <si>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</si>
  <si>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</si>
  <si>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</si>
  <si>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</si>
  <si>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</si>
  <si>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</si>
  <si>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</si>
  <si>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</si>
  <si>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</si>
  <si>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</si>
  <si>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</si>
  <si>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</si>
  <si>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</si>
  <si>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</si>
  <si>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</si>
  <si>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</si>
  <si>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</si>
  <si>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</si>
  <si>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</si>
  <si>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</si>
  <si>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</si>
  <si>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</si>
  <si>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</si>
  <si>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</si>
  <si>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</si>
  <si>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</si>
  <si>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</si>
  <si>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</si>
  <si>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</si>
  <si>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</si>
  <si>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</si>
  <si>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</si>
  <si>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</si>
  <si>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</si>
  <si>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</si>
  <si>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</si>
  <si>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</si>
  <si>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</si>
  <si>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</si>
  <si>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</si>
  <si>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</si>
  <si>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</si>
  <si>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</si>
  <si>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</si>
  <si>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</si>
  <si>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</si>
  <si>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</si>
  <si>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</si>
  <si>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</si>
  <si>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</si>
  <si>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</si>
  <si>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</si>
  <si>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</si>
  <si>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</si>
  <si>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</si>
  <si>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</si>
  <si>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</si>
  <si>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</si>
  <si>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</si>
  <si>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</si>
  <si>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</si>
  <si>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</si>
  <si>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</si>
  <si>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</si>
  <si>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</si>
  <si>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</si>
  <si>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</si>
  <si>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</si>
  <si>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</si>
  <si>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</si>
  <si>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</si>
  <si>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</si>
  <si>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</si>
  <si>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</si>
  <si>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</si>
  <si>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</si>
  <si>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</si>
  <si>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</si>
  <si>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</si>
  <si>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</si>
  <si>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</si>
  <si>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</si>
  <si>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</si>
  <si>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</si>
  <si>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</si>
  <si>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</si>
  <si>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</si>
  <si>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</si>
  <si>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</si>
  <si>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</si>
  <si>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</si>
  <si>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</si>
  <si>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</si>
  <si>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</si>
  <si>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</si>
  <si>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</si>
  <si>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</si>
  <si>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</si>
  <si>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</si>
  <si>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</si>
  <si>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</si>
  <si>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</si>
  <si>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</si>
  <si>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</si>
  <si>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</si>
  <si>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</si>
  <si>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</si>
  <si>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</si>
  <si>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</si>
  <si>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</si>
  <si>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</si>
  <si>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</si>
  <si>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</si>
  <si>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</si>
  <si>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</si>
  <si>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</si>
  <si>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</si>
  <si>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</si>
  <si>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</si>
  <si>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</si>
  <si>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</si>
  <si>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</si>
  <si>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</si>
  <si>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</si>
  <si>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</si>
  <si>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</si>
  <si>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</si>
  <si>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</si>
  <si>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</si>
  <si>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</si>
  <si>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</si>
  <si>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</si>
  <si>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</si>
  <si>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</si>
  <si>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</si>
  <si>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</si>
  <si>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</si>
  <si>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</si>
  <si>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</si>
  <si>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</si>
  <si>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</si>
  <si>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</si>
  <si>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</si>
  <si>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</si>
  <si>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</si>
  <si>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</si>
  <si>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</si>
  <si>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</si>
  <si>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</si>
  <si>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</si>
  <si>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</si>
  <si>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</si>
  <si>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</si>
  <si>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</si>
  <si>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</si>
  <si>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</si>
  <si>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</si>
  <si>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</si>
  <si>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</si>
  <si>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</si>
  <si>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</si>
  <si>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</si>
  <si>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</si>
  <si>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</si>
  <si>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</si>
  <si>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</si>
  <si>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</si>
  <si>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</si>
  <si>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</si>
  <si>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</si>
  <si>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</si>
  <si>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</si>
  <si>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</si>
  <si>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</si>
  <si>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</si>
  <si>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</si>
  <si>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</si>
  <si>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</si>
  <si>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</si>
  <si>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</si>
  <si>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</si>
  <si>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</si>
  <si>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</si>
  <si>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</si>
  <si>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</si>
  <si>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</si>
  <si>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</si>
  <si>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</si>
  <si>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</si>
  <si>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</si>
  <si>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</si>
  <si>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</si>
  <si>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</si>
  <si>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</si>
  <si>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</si>
  <si>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</si>
  <si>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</si>
  <si>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</si>
  <si>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</si>
  <si>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</si>
  <si>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</si>
  <si>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</si>
  <si>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</si>
  <si>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</si>
  <si>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</si>
  <si>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</si>
  <si>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</si>
  <si>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</si>
  <si>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</si>
  <si>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</si>
  <si>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</si>
  <si>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</si>
  <si>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</si>
  <si>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</si>
  <si>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</si>
  <si>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</si>
  <si>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</si>
  <si>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</si>
  <si>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</si>
  <si>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</si>
  <si>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</si>
  <si>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</si>
  <si>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</si>
  <si>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</si>
  <si>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</si>
  <si>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</si>
  <si>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</si>
  <si>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</si>
  <si>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</si>
  <si>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</si>
  <si>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</si>
  <si>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</si>
  <si>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</si>
  <si>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</si>
  <si>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</si>
  <si>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</si>
  <si>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</si>
  <si>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</si>
  <si>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</si>
  <si>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</si>
  <si>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</si>
  <si>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</si>
  <si>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</si>
  <si>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</si>
  <si>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</si>
  <si>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</si>
  <si>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</si>
  <si>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</si>
  <si>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</si>
  <si>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</si>
  <si>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</si>
  <si>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</si>
  <si>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</si>
  <si>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</si>
  <si>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</si>
  <si>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</si>
  <si>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</si>
  <si>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</si>
  <si>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</si>
  <si>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</si>
  <si>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</si>
  <si>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</si>
  <si>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</si>
  <si>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</si>
  <si>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</si>
  <si>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</si>
  <si>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</si>
  <si>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</si>
  <si>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</si>
  <si>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</si>
  <si>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</si>
  <si>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</si>
  <si>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</si>
  <si>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</si>
  <si>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</si>
  <si>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</si>
  <si>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</si>
  <si>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</si>
  <si>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</si>
  <si>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</si>
  <si>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</si>
  <si>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</si>
  <si>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</si>
  <si>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</si>
  <si>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</si>
  <si>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</si>
  <si>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</si>
  <si>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</si>
  <si>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</si>
  <si>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</si>
  <si>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</si>
  <si>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</si>
  <si>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</si>
  <si>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</si>
  <si>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</si>
  <si>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</si>
  <si>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</si>
  <si>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</si>
  <si>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</si>
  <si>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</si>
  <si>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</si>
  <si>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</si>
  <si>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</si>
  <si>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</si>
  <si>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</si>
  <si>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</si>
  <si>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</si>
  <si>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</si>
  <si>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</si>
  <si>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</si>
  <si>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</si>
  <si>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</si>
  <si>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</si>
  <si>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</si>
  <si>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</si>
  <si>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</si>
  <si>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</si>
  <si>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</si>
  <si>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</si>
  <si>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</si>
  <si>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</si>
  <si>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</si>
  <si>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</si>
  <si>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</si>
  <si>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</si>
  <si>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</si>
  <si>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</si>
  <si>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</si>
  <si>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</si>
  <si>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</si>
  <si>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</si>
  <si>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</si>
  <si>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</si>
  <si>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</si>
  <si>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</si>
  <si>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</si>
  <si>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</si>
  <si>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</si>
  <si>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</si>
  <si>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</si>
  <si>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</si>
  <si>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</si>
  <si>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</si>
  <si>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</si>
  <si>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</si>
  <si>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</si>
  <si>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</si>
  <si>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</si>
  <si>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</si>
  <si>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</si>
  <si>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</si>
  <si>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</si>
  <si>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</si>
  <si>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</si>
  <si>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</si>
  <si>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</si>
  <si>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</si>
  <si>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</si>
  <si>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</si>
  <si>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</si>
  <si>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</si>
  <si>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</si>
  <si>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</si>
  <si>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</si>
  <si>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</si>
  <si>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</si>
  <si>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</si>
  <si>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</si>
  <si>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</si>
  <si>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</si>
  <si>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</si>
  <si>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</si>
  <si>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</si>
  <si>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</si>
  <si>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</si>
  <si>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</si>
  <si>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</si>
  <si>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</si>
  <si>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</si>
  <si>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</si>
  <si>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</si>
  <si>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</si>
  <si>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</si>
  <si>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</si>
  <si>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</si>
  <si>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</si>
  <si>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</si>
  <si>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</si>
  <si>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</si>
  <si>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</si>
  <si>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</si>
  <si>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</si>
  <si>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</si>
  <si>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</si>
  <si>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</si>
  <si>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</si>
  <si>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</si>
  <si>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</si>
  <si>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</si>
  <si>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</si>
  <si>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</si>
  <si>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</si>
  <si>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</si>
  <si>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</si>
  <si>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</si>
  <si>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</si>
  <si>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</si>
  <si>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</si>
  <si>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</si>
  <si>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</si>
  <si>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</si>
  <si>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</si>
  <si>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</si>
  <si>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</si>
  <si>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</si>
  <si>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</si>
  <si>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</si>
  <si>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</si>
  <si>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</si>
  <si>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</si>
  <si>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</si>
  <si>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</si>
  <si>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</si>
  <si>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</si>
  <si>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</si>
  <si>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</si>
  <si>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</si>
  <si>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</si>
  <si>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</si>
  <si>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</si>
  <si>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</si>
  <si>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</si>
  <si>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</si>
  <si>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</si>
  <si>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</si>
  <si>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</si>
  <si>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</si>
  <si>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</si>
  <si>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</si>
  <si>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</si>
  <si>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</si>
  <si>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</si>
  <si>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</si>
  <si>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</si>
  <si>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</si>
  <si>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</si>
  <si>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</si>
  <si>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</si>
  <si>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</si>
  <si>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</si>
  <si>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</si>
  <si>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</si>
  <si>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</si>
  <si>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</si>
  <si>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</si>
  <si>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</si>
  <si>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</si>
  <si>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</si>
  <si>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</si>
  <si>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</si>
  <si>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</si>
  <si>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</si>
  <si>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</si>
  <si>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</si>
  <si>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</si>
  <si>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</si>
  <si>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</si>
  <si>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</si>
  <si>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</si>
  <si>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</si>
  <si>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</si>
  <si>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</si>
  <si>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</si>
  <si>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</si>
  <si>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</si>
  <si>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</si>
  <si>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</si>
  <si>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</si>
  <si>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</si>
  <si>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</si>
  <si>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</si>
  <si>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</si>
  <si>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</si>
  <si>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</si>
  <si>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</si>
  <si>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</si>
  <si>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</si>
  <si>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</si>
  <si>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</si>
  <si>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</si>
  <si>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</si>
  <si>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</si>
  <si>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</si>
  <si>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</si>
  <si>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</si>
  <si>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</si>
  <si>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</si>
  <si>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</si>
  <si>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</si>
  <si>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</si>
  <si>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</si>
  <si>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</si>
  <si>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</si>
  <si>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</si>
  <si>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</si>
  <si>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</si>
  <si>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</si>
  <si>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</si>
  <si>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</si>
  <si>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</si>
  <si>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</si>
  <si>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</si>
  <si>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</si>
  <si>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</si>
  <si>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</si>
  <si>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</si>
  <si>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</si>
  <si>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</si>
  <si>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</si>
  <si>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</si>
  <si>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</si>
  <si>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</si>
  <si>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</si>
  <si>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</si>
  <si>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</si>
  <si>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</si>
  <si>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</si>
  <si>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</si>
  <si>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</si>
  <si>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</si>
  <si>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</si>
  <si>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</si>
  <si>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</si>
  <si>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</si>
  <si>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</si>
  <si>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</si>
  <si>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</si>
  <si>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</si>
  <si>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</si>
  <si>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</si>
  <si>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</si>
  <si>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</si>
  <si>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</si>
  <si>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</si>
  <si>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</si>
  <si>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</si>
  <si>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</si>
  <si>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</si>
  <si>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</si>
  <si>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</si>
  <si>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</si>
  <si>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</si>
  <si>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</si>
  <si>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</si>
  <si>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</si>
  <si>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</si>
  <si>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</si>
  <si>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</si>
  <si>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</si>
  <si>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</si>
  <si>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</si>
  <si>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</si>
  <si>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</si>
  <si>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</si>
  <si>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</si>
  <si>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</si>
  <si>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</si>
  <si>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</si>
  <si>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</si>
  <si>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</si>
  <si>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</si>
  <si>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</si>
  <si>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</si>
  <si>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</si>
  <si>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</si>
  <si>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</si>
  <si>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</si>
  <si>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</si>
  <si>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</si>
  <si>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</si>
  <si>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</si>
  <si>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</si>
  <si>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</si>
  <si>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</si>
  <si>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</si>
  <si>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</si>
  <si>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</si>
  <si>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</si>
  <si>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</si>
  <si>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</si>
  <si>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</si>
  <si>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</si>
  <si>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</si>
  <si>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</si>
  <si>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</si>
  <si>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</si>
  <si>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</si>
  <si>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</si>
  <si>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</si>
  <si>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</si>
  <si>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</si>
  <si>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</si>
  <si>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</si>
  <si>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</si>
  <si>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</si>
  <si>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</si>
  <si>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</si>
  <si>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</si>
  <si>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</si>
  <si>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</si>
  <si>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</si>
  <si>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</si>
  <si>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</si>
  <si>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</si>
  <si>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</si>
  <si>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</si>
  <si>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</si>
  <si>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</si>
  <si>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</si>
  <si>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</si>
  <si>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</si>
  <si>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</si>
  <si>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</si>
  <si>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</si>
  <si>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</si>
  <si>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</si>
  <si>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</si>
  <si>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</si>
  <si>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</si>
  <si>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</si>
  <si>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</si>
  <si>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</si>
  <si>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</si>
  <si>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</si>
  <si>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</si>
  <si>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</si>
  <si>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</si>
  <si>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</si>
  <si>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</si>
  <si>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</si>
  <si>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</si>
  <si>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</si>
  <si>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</si>
  <si>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</si>
  <si>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</si>
  <si>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</si>
  <si>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</si>
  <si>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</si>
  <si>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</si>
  <si>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</si>
  <si>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</si>
  <si>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</si>
  <si>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</si>
  <si>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</si>
  <si>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</si>
  <si>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</si>
  <si>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</si>
  <si>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</si>
  <si>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</si>
  <si>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</si>
  <si>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</si>
  <si>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</si>
  <si>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</si>
  <si>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</si>
  <si>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</si>
  <si>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</si>
  <si>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</si>
  <si>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</si>
  <si>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</si>
  <si>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</si>
  <si>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</si>
  <si>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</si>
  <si>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</si>
  <si>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</si>
  <si>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</si>
  <si>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</si>
  <si>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</si>
  <si>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</si>
  <si>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</si>
  <si>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</si>
  <si>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</si>
  <si>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</si>
  <si>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</si>
  <si>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</si>
  <si>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</si>
  <si>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</si>
  <si>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</si>
  <si>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</si>
  <si>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</si>
  <si>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</si>
  <si>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</si>
  <si>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</si>
  <si>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</si>
  <si>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</si>
  <si>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</si>
  <si>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</si>
  <si>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</si>
  <si>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</si>
  <si>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</si>
  <si>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</si>
  <si>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</si>
  <si>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</si>
  <si>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</si>
  <si>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</si>
  <si>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</si>
  <si>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</si>
  <si>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</si>
  <si>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</si>
  <si>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</si>
  <si>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</si>
  <si>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</si>
  <si>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</si>
  <si>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</si>
  <si>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</si>
  <si>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</si>
  <si>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</si>
  <si>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</si>
  <si>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</si>
  <si>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</si>
  <si>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</si>
  <si>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</si>
  <si>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</si>
  <si>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</si>
  <si>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</si>
  <si>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</si>
  <si>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</si>
  <si>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</si>
  <si>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</si>
  <si>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</si>
  <si>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</si>
  <si>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</si>
  <si>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</si>
  <si>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</si>
  <si>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</si>
  <si>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</si>
  <si>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</si>
  <si>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</si>
  <si>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</si>
  <si>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</si>
  <si>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</si>
  <si>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</si>
  <si>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</si>
  <si>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</si>
  <si>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</si>
  <si>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</si>
  <si>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</si>
  <si>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</si>
  <si>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</si>
  <si>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</si>
  <si>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</si>
  <si>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</si>
  <si>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</si>
  <si>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</si>
  <si>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</si>
  <si>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</si>
  <si>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</si>
  <si>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</si>
  <si>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</si>
  <si>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</si>
  <si>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</si>
  <si>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</si>
  <si>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</si>
  <si>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</si>
  <si>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</si>
  <si>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</si>
  <si>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</si>
  <si>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</si>
  <si>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</si>
  <si>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</si>
  <si>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</si>
  <si>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</si>
  <si>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</si>
  <si>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</si>
  <si>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</si>
  <si>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</si>
  <si>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</si>
  <si>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</si>
  <si>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</si>
  <si>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</si>
  <si>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</si>
  <si>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</si>
  <si>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</si>
  <si>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</si>
  <si>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</si>
  <si>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</si>
  <si>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</si>
  <si>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</si>
  <si>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</si>
  <si>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</si>
  <si>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</si>
  <si>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</si>
  <si>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</si>
  <si>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</si>
  <si>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</si>
  <si>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</si>
  <si>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</si>
  <si>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</si>
  <si>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</si>
  <si>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</si>
  <si>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</si>
  <si>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</si>
  <si>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</si>
  <si>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</si>
  <si>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</si>
  <si>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</si>
  <si>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</si>
  <si>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</si>
  <si>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</si>
  <si>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</si>
  <si>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</si>
  <si>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</si>
  <si>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</si>
  <si>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</si>
  <si>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</si>
  <si>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</si>
  <si>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</si>
  <si>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</si>
  <si>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</si>
  <si>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</si>
  <si>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</si>
  <si>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</si>
  <si>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</si>
  <si>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</si>
  <si>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</si>
  <si>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</si>
  <si>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</si>
  <si>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</si>
  <si>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</si>
  <si>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</si>
  <si>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</si>
  <si>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</si>
  <si>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</si>
  <si>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</si>
  <si>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</si>
  <si>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</si>
  <si>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</si>
  <si>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</si>
  <si>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</si>
  <si>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</si>
  <si>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</si>
  <si>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</si>
  <si>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</si>
  <si>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</si>
  <si>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</si>
  <si>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</si>
  <si>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</si>
  <si>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</si>
  <si>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</si>
  <si>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</si>
  <si>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</si>
  <si>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</si>
  <si>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</si>
  <si>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</si>
  <si>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</si>
  <si>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</si>
  <si>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</si>
  <si>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</si>
  <si>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</si>
  <si>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</si>
  <si>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</si>
  <si>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</si>
  <si>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</si>
  <si>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</si>
  <si>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</si>
  <si>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</si>
  <si>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</si>
  <si>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</si>
  <si>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</si>
  <si>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</si>
  <si>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</si>
  <si>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</si>
  <si>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</si>
  <si>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</si>
  <si>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</si>
  <si>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</si>
  <si>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</si>
  <si>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</si>
  <si>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</si>
  <si>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</si>
  <si>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</si>
  <si>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</si>
  <si>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</si>
  <si>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</si>
  <si>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</si>
  <si>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</si>
  <si>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</si>
  <si>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</si>
  <si>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</si>
  <si>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</si>
  <si>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</si>
  <si>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</si>
  <si>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</si>
  <si>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</si>
  <si>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</si>
  <si>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</si>
  <si>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</si>
  <si>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</si>
  <si>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</si>
  <si>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</si>
  <si>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</si>
  <si>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</si>
  <si>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</si>
  <si>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</si>
  <si>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</si>
  <si>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</si>
  <si>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</si>
  <si>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</si>
  <si>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</si>
  <si>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</si>
  <si>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</si>
  <si>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</si>
  <si>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</si>
  <si>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</si>
  <si>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</si>
  <si>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</si>
  <si>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</si>
  <si>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</si>
  <si>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</si>
  <si>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</si>
  <si>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</si>
  <si>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</si>
  <si>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</si>
  <si>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</si>
  <si>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</si>
  <si>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</si>
  <si>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</si>
  <si>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</si>
  <si>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</si>
  <si>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</si>
  <si>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</si>
  <si>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</si>
  <si>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</si>
  <si>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</si>
  <si>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</si>
  <si>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</si>
  <si>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</si>
  <si>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</si>
  <si>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</si>
  <si>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</si>
  <si>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</si>
  <si>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</si>
  <si>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</si>
  <si>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</si>
  <si>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</si>
  <si>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</si>
  <si>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</si>
  <si>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</si>
  <si>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</si>
  <si>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</si>
  <si>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</si>
  <si>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</si>
  <si>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</si>
  <si>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</si>
  <si>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</si>
  <si>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</si>
  <si>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</si>
  <si>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</si>
  <si>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</si>
  <si>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</si>
  <si>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</si>
  <si>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</si>
  <si>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</si>
  <si>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</si>
  <si>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</si>
  <si>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</si>
  <si>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</si>
  <si>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</si>
  <si>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</si>
  <si>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</si>
  <si>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</si>
  <si>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</si>
  <si>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</si>
  <si>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</si>
  <si>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</si>
  <si>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</si>
  <si>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</si>
  <si>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</si>
  <si>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</si>
  <si>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</si>
  <si>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</si>
  <si>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</si>
  <si>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</si>
  <si>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</si>
  <si>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</si>
  <si>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</si>
  <si>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</si>
  <si>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</si>
  <si>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</si>
  <si>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</si>
  <si>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</si>
  <si>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</si>
  <si>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</si>
  <si>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</si>
  <si>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</si>
  <si>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</si>
  <si>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</si>
  <si>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</si>
  <si>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</si>
  <si>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</si>
  <si>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</si>
  <si>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</si>
  <si>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</si>
  <si>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</si>
  <si>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</si>
  <si>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</si>
  <si>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</si>
  <si>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</si>
  <si>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</si>
  <si>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</si>
  <si>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</si>
  <si>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</si>
  <si>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</si>
  <si>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</si>
  <si>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</si>
  <si>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</si>
  <si>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</si>
  <si>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</si>
  <si>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</si>
  <si>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</si>
  <si>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</si>
  <si>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</si>
  <si>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</si>
  <si>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</si>
  <si>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</si>
  <si>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</si>
  <si>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</si>
  <si>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</si>
  <si>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</si>
  <si>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</si>
  <si>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</si>
  <si>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</si>
  <si>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</si>
  <si>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</si>
  <si>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</si>
  <si>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</si>
  <si>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</si>
  <si>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</si>
  <si>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</si>
  <si>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</si>
  <si>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</si>
  <si>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</si>
  <si>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</si>
  <si>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</si>
  <si>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</si>
  <si>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</si>
  <si>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</si>
  <si>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</si>
  <si>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</si>
  <si>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</si>
  <si>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</si>
  <si>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</si>
  <si>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</si>
  <si>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</si>
  <si>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</si>
  <si>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</si>
  <si>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</si>
  <si>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</si>
  <si>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</si>
  <si>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</si>
  <si>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</si>
  <si>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</si>
  <si>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</si>
  <si>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</si>
  <si>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</si>
  <si>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</si>
  <si>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</si>
  <si>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</si>
  <si>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</si>
  <si>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</si>
  <si>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</si>
  <si>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</si>
  <si>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</si>
  <si>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</si>
  <si>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</si>
  <si>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</si>
  <si>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</si>
  <si>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</si>
  <si>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</si>
  <si>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</si>
  <si>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</si>
  <si>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</si>
  <si>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</si>
  <si>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</si>
  <si>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</si>
  <si>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</si>
  <si>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</si>
  <si>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</si>
  <si>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</si>
  <si>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</si>
  <si>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</si>
  <si>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</si>
  <si>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</si>
  <si>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</si>
  <si>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</si>
  <si>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</si>
  <si>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</si>
  <si>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</si>
  <si>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</si>
  <si>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</si>
  <si>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</si>
  <si>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</si>
  <si>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</si>
  <si>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</si>
  <si>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</si>
  <si>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</si>
  <si>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</si>
  <si>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</si>
  <si>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</si>
  <si>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</si>
  <si>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</si>
  <si>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</si>
  <si>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</si>
  <si>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</si>
  <si>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</si>
  <si>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</si>
  <si>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</si>
  <si>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</si>
  <si>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</si>
  <si>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</si>
  <si>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</si>
  <si>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</si>
  <si>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</si>
  <si>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</si>
  <si>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</si>
  <si>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</si>
  <si>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</si>
  <si>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</si>
  <si>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</si>
  <si>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</si>
  <si>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</si>
  <si>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</si>
  <si>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</si>
  <si>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</si>
  <si>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</si>
  <si>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</si>
  <si>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</si>
  <si>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</si>
  <si>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</si>
  <si>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</si>
  <si>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</si>
  <si>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</si>
  <si>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</si>
  <si>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</si>
  <si>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</si>
  <si>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</si>
  <si>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</si>
  <si>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</si>
  <si>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</si>
  <si>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</si>
  <si>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</si>
  <si>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</si>
  <si>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</si>
  <si>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</si>
  <si>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</si>
  <si>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</si>
  <si>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</si>
  <si>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</si>
  <si>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</si>
  <si>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</si>
  <si>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</si>
  <si>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</si>
  <si>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</si>
  <si>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</si>
  <si>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</si>
  <si>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</si>
  <si>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</si>
  <si>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</si>
  <si>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</si>
  <si>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</si>
  <si>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</si>
  <si>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</si>
  <si>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</si>
  <si>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</si>
  <si>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</si>
  <si>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</si>
  <si>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</si>
  <si>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</si>
  <si>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</si>
  <si>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</si>
  <si>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</si>
  <si>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</si>
  <si>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</si>
  <si>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</si>
  <si>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</si>
  <si>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</si>
  <si>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</si>
  <si>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</si>
  <si>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</si>
  <si>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</si>
  <si>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</si>
  <si>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</si>
  <si>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</si>
  <si>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</si>
  <si>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</si>
  <si>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</si>
  <si>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</si>
  <si>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</si>
  <si>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</si>
  <si>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</si>
  <si>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</si>
  <si>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</si>
  <si>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</si>
  <si>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</si>
  <si>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</si>
  <si>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</si>
  <si>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</si>
  <si>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</si>
  <si>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</si>
  <si>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</si>
  <si>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</si>
  <si>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</si>
  <si>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</si>
  <si>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</si>
  <si>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</si>
  <si>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</si>
  <si>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</si>
  <si>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</si>
  <si>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</si>
  <si>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</si>
  <si>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</si>
  <si>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</si>
  <si>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</si>
  <si>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</si>
  <si>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</si>
  <si>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</si>
  <si>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</si>
  <si>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</si>
  <si>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</si>
  <si>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</si>
  <si>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</si>
  <si>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</si>
  <si>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</si>
  <si>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</si>
  <si>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</si>
  <si>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</si>
  <si>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</si>
  <si>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</si>
  <si>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</si>
  <si>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</si>
  <si>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</si>
  <si>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</si>
  <si>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</si>
  <si>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</si>
  <si>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</si>
  <si>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</si>
  <si>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</si>
  <si>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</si>
  <si>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</si>
  <si>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</si>
  <si>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</si>
  <si>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</si>
  <si>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</si>
  <si>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</si>
  <si>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</si>
  <si>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</si>
  <si>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</si>
  <si>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</si>
  <si>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</si>
  <si>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</si>
  <si>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</si>
  <si>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</si>
  <si>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</si>
  <si>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</si>
  <si>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</si>
  <si>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</si>
  <si>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</si>
  <si>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</si>
  <si>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</si>
  <si>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</si>
  <si>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</si>
  <si>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</si>
  <si>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</si>
  <si>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</si>
  <si>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</si>
  <si>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</si>
  <si>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</si>
  <si>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</si>
  <si>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</si>
  <si>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</si>
  <si>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</si>
  <si>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</si>
  <si>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</si>
  <si>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</si>
  <si>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</si>
  <si>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</si>
  <si>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</si>
  <si>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</si>
  <si>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</si>
  <si>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</si>
  <si>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</si>
  <si>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</si>
  <si>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</si>
  <si>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</si>
  <si>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</si>
  <si>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</si>
  <si>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</si>
  <si>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</si>
  <si>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</si>
  <si>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</si>
  <si>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</si>
  <si>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</si>
  <si>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</si>
  <si>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</si>
  <si>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</si>
  <si>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</si>
  <si>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</si>
  <si>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</si>
  <si>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</si>
  <si>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</si>
  <si>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</si>
  <si>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</si>
  <si>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</si>
  <si>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</si>
  <si>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</si>
  <si>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</si>
  <si>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</si>
  <si>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</si>
  <si>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</si>
  <si>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</si>
  <si>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</si>
  <si>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</si>
  <si>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</si>
  <si>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</si>
  <si>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</si>
  <si>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</si>
  <si>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</si>
  <si>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</si>
  <si>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</si>
  <si>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</si>
  <si>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</si>
  <si>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</si>
  <si>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</si>
  <si>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</si>
  <si>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</si>
  <si>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</si>
  <si>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</si>
  <si>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</si>
  <si>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</si>
  <si>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</si>
  <si>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</si>
  <si>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</si>
  <si>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</si>
  <si>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</si>
  <si>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</si>
  <si>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</si>
  <si>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</si>
  <si>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</si>
  <si>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</si>
  <si>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</si>
  <si>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</si>
  <si>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</si>
  <si>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</si>
  <si>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</si>
  <si>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</si>
  <si>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</si>
  <si>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</si>
  <si>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</si>
  <si>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</si>
  <si>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</si>
  <si>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</si>
  <si>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</si>
  <si>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</si>
  <si>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</si>
  <si>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</si>
  <si>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</si>
  <si>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</si>
  <si>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</si>
  <si>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</si>
  <si>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</si>
  <si>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</si>
  <si>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</si>
  <si>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</si>
  <si>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</si>
  <si>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</si>
  <si>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</si>
  <si>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</si>
  <si>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</si>
  <si>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</si>
  <si>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</si>
  <si>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</si>
  <si>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</si>
  <si>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</si>
  <si>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</si>
  <si>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</si>
  <si>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</si>
  <si>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</si>
  <si>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</si>
  <si>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</si>
  <si>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</si>
  <si>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</si>
  <si>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</si>
  <si>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</si>
  <si>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</si>
  <si>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</si>
  <si>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</si>
  <si>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</si>
  <si>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</si>
  <si>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</si>
  <si>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</si>
  <si>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</si>
  <si>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</si>
  <si>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</si>
  <si>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</si>
  <si>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</si>
  <si>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</si>
  <si>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</si>
  <si>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</si>
  <si>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</si>
  <si>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</si>
  <si>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</si>
  <si>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</si>
  <si>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</si>
  <si>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</si>
  <si>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</si>
  <si>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</si>
  <si>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</si>
  <si>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</si>
  <si>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</si>
  <si>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</si>
  <si>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</si>
  <si>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</si>
  <si>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</si>
  <si>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</si>
  <si>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</si>
  <si>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</si>
  <si>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</si>
  <si>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</si>
  <si>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</si>
  <si>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</si>
  <si>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</si>
  <si>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</si>
  <si>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</si>
  <si>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</si>
  <si>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</si>
  <si>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</si>
  <si>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</si>
  <si>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</si>
  <si>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</si>
  <si>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</si>
  <si>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</si>
  <si>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</si>
  <si>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</si>
  <si>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</si>
  <si>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</si>
  <si>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</si>
  <si>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</si>
  <si>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</si>
  <si>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</si>
  <si>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</si>
  <si>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</si>
  <si>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</si>
  <si>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</si>
  <si>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</si>
  <si>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</si>
  <si>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</si>
  <si>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</si>
  <si>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</si>
  <si>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</si>
  <si>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</si>
  <si>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</si>
  <si>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</si>
  <si>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</si>
  <si>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</si>
  <si>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</si>
  <si>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</si>
  <si>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</si>
  <si>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</si>
  <si>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</si>
  <si>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</si>
  <si>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</si>
  <si>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</si>
  <si>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</si>
  <si>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</si>
  <si>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</si>
  <si>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</si>
  <si>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</si>
  <si>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</si>
  <si>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</si>
  <si>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</si>
  <si>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</si>
  <si>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</si>
  <si>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</si>
  <si>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</si>
  <si>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</si>
  <si>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</si>
  <si>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</si>
  <si>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</si>
  <si>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</si>
  <si>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</si>
  <si>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</si>
  <si>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</si>
  <si>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</si>
  <si>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</si>
  <si>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</si>
  <si>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</si>
  <si>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</si>
  <si>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</si>
  <si>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</si>
  <si>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</si>
  <si>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</si>
  <si>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</si>
  <si>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</si>
  <si>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</si>
  <si>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</si>
  <si>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</si>
  <si>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</si>
  <si>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</si>
  <si>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</si>
  <si>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</si>
  <si>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</si>
  <si>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</si>
  <si>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</si>
  <si>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</si>
  <si>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</si>
  <si>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</si>
  <si>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</si>
  <si>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</si>
  <si>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</si>
  <si>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</si>
  <si>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</si>
  <si>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</si>
  <si>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</si>
  <si>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</si>
  <si>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</si>
  <si>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</si>
  <si>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</si>
  <si>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</si>
  <si>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</si>
  <si>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</si>
  <si>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</si>
  <si>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</si>
  <si>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</si>
  <si>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</si>
  <si>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</si>
  <si>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</si>
  <si>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</si>
  <si>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</si>
  <si>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</si>
  <si>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</si>
  <si>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</si>
  <si>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</si>
  <si>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</si>
  <si>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</si>
  <si>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</si>
  <si>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</si>
  <si>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</si>
  <si>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</si>
  <si>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</si>
  <si>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</si>
  <si>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</si>
  <si>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</si>
  <si>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</si>
  <si>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</si>
  <si>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</si>
  <si>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</si>
  <si>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</si>
  <si>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</si>
  <si>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</si>
  <si>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</si>
  <si>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</si>
  <si>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</si>
  <si>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</si>
  <si>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</si>
  <si>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</si>
  <si>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</si>
  <si>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</si>
  <si>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</si>
  <si>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</si>
  <si>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</si>
  <si>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</si>
  <si>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</si>
  <si>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</si>
  <si>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</si>
  <si>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</si>
  <si>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</si>
  <si>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</si>
  <si>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</si>
  <si>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</si>
  <si>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</si>
  <si>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</si>
  <si>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</si>
  <si>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</si>
  <si>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</si>
  <si>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</si>
  <si>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</si>
  <si>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</si>
  <si>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</si>
  <si>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</si>
  <si>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</si>
  <si>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</si>
  <si>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</si>
  <si>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</si>
  <si>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</si>
  <si>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</si>
  <si>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</si>
  <si>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</si>
  <si>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</si>
  <si>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</si>
  <si>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</si>
  <si>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</si>
  <si>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</si>
  <si>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</si>
  <si>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</si>
  <si>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</si>
  <si>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</si>
  <si>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</si>
  <si>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</si>
  <si>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</si>
  <si>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</si>
  <si>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</si>
  <si>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</si>
  <si>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</si>
  <si>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</si>
  <si>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</si>
  <si>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</si>
  <si>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</si>
  <si>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</si>
  <si>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</si>
  <si>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</si>
  <si>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</si>
  <si>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</si>
  <si>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</si>
  <si>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</si>
  <si>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</si>
  <si>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</si>
  <si>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</si>
  <si>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</si>
  <si>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</si>
  <si>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</si>
  <si>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</si>
  <si>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</si>
  <si>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</si>
  <si>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</si>
  <si>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</si>
  <si>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</si>
  <si>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</si>
  <si>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</si>
  <si>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</si>
  <si>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</si>
  <si>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</si>
  <si>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</si>
  <si>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</si>
  <si>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</si>
  <si>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</si>
  <si>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</si>
  <si>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</si>
  <si>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</si>
  <si>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</si>
  <si>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</si>
  <si>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</si>
  <si>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</si>
  <si>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</si>
  <si>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</si>
  <si>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</si>
  <si>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</si>
  <si>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</si>
  <si>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</si>
  <si>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</si>
  <si>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</si>
  <si>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</si>
  <si>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</si>
  <si>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</si>
  <si>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</si>
  <si>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</si>
  <si>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</si>
  <si>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</si>
  <si>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</si>
  <si>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</si>
  <si>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</si>
  <si>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</si>
  <si>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</si>
  <si>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</si>
  <si>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</si>
  <si>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</si>
  <si>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</si>
  <si>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</si>
  <si>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</si>
  <si>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</si>
  <si>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</si>
  <si>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</si>
  <si>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</si>
  <si>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</si>
  <si>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</si>
  <si>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</si>
  <si>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</si>
  <si>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</si>
  <si>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</si>
  <si>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</si>
  <si>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</si>
  <si>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</si>
  <si>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</si>
  <si>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</si>
  <si>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</si>
  <si>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</si>
  <si>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</si>
  <si>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</si>
  <si>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</si>
  <si>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</si>
  <si>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</si>
  <si>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</si>
  <si>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</si>
  <si>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</si>
  <si>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</si>
  <si>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</si>
  <si>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</si>
  <si>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</si>
  <si>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</si>
  <si>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</si>
  <si>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</si>
  <si>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</si>
  <si>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</si>
  <si>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</si>
  <si>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</si>
  <si>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</si>
  <si>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</si>
  <si>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</si>
  <si>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</si>
  <si>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</si>
  <si>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</si>
  <si>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</si>
  <si>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</si>
  <si>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</si>
  <si>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</si>
  <si>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</si>
  <si>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</si>
  <si>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</si>
  <si>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</si>
  <si>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</si>
  <si>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</si>
  <si>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</si>
  <si>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</si>
  <si>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</si>
  <si>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</si>
  <si>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</si>
  <si>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</si>
  <si>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</si>
  <si>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</si>
  <si>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</si>
  <si>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</si>
  <si>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</si>
  <si>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</si>
  <si>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</si>
  <si>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</si>
  <si>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</si>
  <si>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</si>
  <si>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</si>
  <si>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</si>
  <si>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</si>
  <si>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</si>
  <si>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</si>
  <si>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</si>
  <si>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</si>
  <si>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</si>
  <si>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</si>
  <si>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</si>
  <si>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</si>
  <si>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</si>
  <si>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</si>
  <si>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</si>
  <si>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</si>
  <si>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</si>
  <si>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</si>
  <si>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</si>
  <si>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</si>
  <si>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</si>
  <si>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</si>
  <si>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</si>
  <si>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</si>
  <si>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</si>
  <si>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</si>
  <si>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</si>
  <si>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</si>
  <si>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</si>
  <si>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</si>
  <si>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</si>
  <si>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</si>
  <si>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</si>
  <si>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</si>
  <si>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</si>
  <si>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</si>
  <si>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</si>
  <si>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</si>
  <si>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</si>
  <si>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</si>
  <si>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</si>
  <si>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</si>
  <si>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</si>
  <si>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</si>
  <si>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</si>
  <si>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</si>
  <si>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</si>
  <si>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</si>
  <si>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</si>
  <si>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</si>
  <si>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</si>
  <si>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</si>
  <si>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</si>
  <si>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</si>
  <si>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</si>
  <si>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</si>
  <si>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</si>
  <si>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</si>
  <si>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</si>
  <si>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</si>
  <si>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</si>
  <si>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</si>
  <si>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</si>
  <si>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</si>
  <si>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</si>
  <si>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</si>
  <si>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</si>
  <si>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</si>
  <si>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</si>
  <si>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</si>
  <si>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</si>
  <si>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</si>
  <si>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</si>
  <si>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</si>
  <si>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</si>
  <si>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</si>
  <si>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</si>
  <si>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</si>
  <si>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</si>
  <si>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</si>
  <si>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</si>
  <si>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</si>
  <si>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</si>
  <si>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</si>
  <si>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</si>
  <si>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</si>
  <si>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</si>
  <si>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</si>
  <si>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</si>
  <si>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</si>
  <si>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</si>
  <si>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</si>
  <si>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</si>
  <si>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</si>
  <si>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</si>
  <si>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</si>
  <si>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</si>
  <si>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</si>
  <si>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</si>
  <si>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</si>
  <si>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</si>
  <si>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</si>
  <si>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</si>
  <si>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</si>
  <si>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</si>
  <si>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</si>
  <si>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</si>
  <si>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</si>
  <si>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</si>
  <si>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</si>
  <si>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</si>
  <si>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</si>
  <si>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</si>
  <si>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</si>
  <si>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</si>
  <si>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</si>
  <si>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</si>
  <si>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</si>
  <si>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</si>
  <si>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</si>
  <si>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</si>
  <si>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</si>
  <si>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</si>
  <si>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</si>
  <si>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</si>
  <si>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</si>
  <si>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</si>
  <si>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</si>
  <si>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</si>
  <si>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</si>
  <si>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</si>
  <si>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</si>
  <si>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</si>
  <si>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</si>
  <si>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</si>
  <si>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</si>
  <si>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</si>
  <si>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</si>
  <si>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</si>
  <si>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</si>
  <si>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</si>
  <si>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</si>
  <si>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</si>
  <si>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</si>
  <si>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</si>
  <si>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</si>
  <si>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</si>
  <si>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</si>
  <si>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</si>
  <si>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</si>
  <si>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</si>
  <si>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</si>
  <si>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</si>
  <si>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</si>
  <si>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</si>
  <si>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</si>
  <si>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</si>
  <si>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</si>
  <si>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</si>
  <si>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</si>
  <si>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</si>
  <si>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</si>
  <si>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</si>
  <si>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</si>
  <si>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</si>
  <si>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</si>
  <si>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</si>
  <si>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</si>
  <si>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</si>
  <si>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</si>
  <si>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</si>
  <si>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</si>
  <si>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</si>
  <si>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</si>
  <si>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</si>
  <si>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</si>
  <si>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</si>
  <si>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</si>
  <si>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</si>
  <si>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</si>
  <si>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</si>
  <si>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</si>
  <si>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</si>
  <si>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</si>
  <si>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</si>
  <si>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</si>
  <si>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</si>
  <si>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</si>
  <si>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</si>
  <si>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</si>
  <si>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</si>
  <si>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</si>
  <si>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</si>
  <si>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</si>
  <si>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</si>
  <si>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</si>
  <si>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</si>
  <si>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</si>
  <si>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</si>
  <si>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</si>
  <si>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</si>
  <si>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</si>
  <si>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</si>
  <si>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</si>
  <si>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</si>
  <si>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</si>
  <si>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</si>
  <si>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</si>
  <si>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</si>
  <si>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</si>
  <si>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</si>
  <si>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</si>
  <si>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</si>
  <si>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</si>
  <si>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</si>
  <si>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</si>
  <si>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</si>
  <si>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</si>
  <si>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</si>
  <si>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</si>
  <si>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</si>
  <si>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</si>
  <si>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</si>
  <si>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</si>
  <si>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</si>
  <si>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</si>
  <si>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</si>
  <si>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</si>
  <si>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</si>
  <si>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</si>
  <si>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</si>
  <si>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</si>
  <si>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</si>
  <si>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</si>
  <si>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</si>
  <si>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</si>
  <si>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</si>
  <si>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</si>
  <si>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</si>
  <si>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</si>
  <si>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</si>
  <si>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</si>
  <si>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</si>
  <si>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</si>
  <si>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</si>
  <si>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</si>
  <si>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</si>
  <si>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</si>
  <si>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</si>
  <si>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</si>
  <si>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</si>
  <si>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</si>
  <si>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</si>
  <si>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</si>
  <si>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</si>
  <si>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</si>
  <si>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</si>
  <si>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</si>
  <si>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</si>
  <si>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</si>
  <si>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</si>
  <si>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</si>
  <si>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</si>
  <si>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</si>
  <si>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</si>
  <si>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</si>
  <si>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</si>
  <si>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</si>
  <si>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</si>
  <si>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</si>
  <si>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</si>
  <si>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</si>
  <si>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</si>
  <si>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</si>
  <si>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</si>
  <si>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</si>
  <si>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</si>
  <si>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</si>
  <si>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</si>
  <si>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</si>
  <si>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</si>
  <si>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</si>
  <si>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</si>
  <si>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</si>
  <si>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</si>
  <si>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</si>
  <si>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</si>
  <si>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</si>
  <si>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</si>
  <si>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</si>
  <si>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</si>
  <si>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</si>
  <si>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</si>
  <si>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</si>
  <si>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</si>
  <si>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</si>
  <si>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</si>
  <si>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</si>
  <si>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</si>
  <si>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</si>
  <si>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</si>
  <si>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</si>
  <si>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</si>
  <si>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</si>
  <si>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</si>
  <si>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</si>
  <si>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</si>
  <si>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</si>
  <si>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</si>
  <si>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</si>
  <si>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</si>
  <si>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</si>
  <si>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</si>
  <si>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</si>
  <si>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</si>
  <si>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</si>
  <si>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</si>
  <si>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</si>
  <si>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</si>
  <si>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</si>
  <si>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</si>
  <si>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</si>
  <si>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</si>
  <si>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</si>
  <si>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</si>
  <si>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</si>
  <si>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</si>
  <si>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</si>
  <si>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</si>
  <si>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</si>
  <si>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</si>
  <si>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</si>
  <si>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</si>
  <si>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</si>
  <si>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</si>
  <si>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</si>
  <si>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</si>
  <si>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</si>
  <si>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</si>
  <si>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</si>
  <si>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</si>
  <si>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</si>
  <si>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</si>
  <si>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</si>
  <si>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</si>
  <si>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</si>
  <si>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</si>
  <si>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</si>
  <si>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</si>
  <si>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</si>
  <si>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</si>
  <si>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</si>
  <si>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</si>
  <si>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</si>
  <si>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</si>
  <si>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</si>
  <si>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</si>
  <si>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</si>
  <si>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</si>
  <si>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</si>
  <si>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</si>
  <si>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</si>
  <si>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</si>
  <si>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</si>
  <si>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</si>
  <si>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</si>
  <si>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</si>
  <si>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</si>
  <si>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</si>
  <si>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</si>
  <si>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</si>
  <si>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</si>
  <si>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</si>
  <si>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</si>
  <si>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</si>
  <si>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</si>
  <si>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</si>
  <si>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</si>
  <si>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</si>
  <si>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</si>
  <si>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</si>
  <si>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</si>
  <si>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</si>
  <si>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</si>
  <si>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</si>
  <si>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</si>
  <si>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</si>
  <si>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</si>
  <si>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</si>
  <si>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</si>
  <si>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</si>
  <si>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</si>
  <si>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</si>
  <si>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</si>
  <si>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</si>
  <si>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</si>
  <si>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</si>
  <si>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</si>
  <si>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</si>
  <si>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</si>
  <si>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</si>
  <si>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</si>
  <si>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</si>
  <si>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</si>
  <si>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</si>
  <si>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</si>
  <si>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</si>
  <si>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</si>
  <si>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</si>
  <si>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</si>
  <si>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</si>
  <si>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</si>
  <si>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</si>
  <si>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</si>
  <si>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</si>
  <si>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</si>
  <si>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</si>
  <si>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</si>
  <si>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</si>
  <si>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</si>
  <si>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</si>
  <si>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</si>
  <si>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</si>
  <si>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</si>
  <si>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</si>
  <si>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</si>
  <si>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</si>
  <si>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</si>
  <si>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</si>
  <si>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</si>
  <si>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</si>
  <si>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</si>
  <si>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</si>
  <si>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</si>
  <si>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</si>
  <si>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</si>
  <si>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</si>
  <si>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</si>
  <si>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</si>
  <si>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</si>
  <si>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</si>
  <si>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</si>
  <si>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</si>
  <si>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</si>
  <si>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</si>
  <si>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</si>
  <si>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</si>
  <si>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</si>
  <si>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</si>
  <si>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</si>
  <si>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</si>
  <si>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</si>
  <si>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</si>
  <si>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</si>
  <si>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</si>
  <si>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</si>
  <si>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</si>
  <si>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</si>
  <si>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</si>
  <si>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</si>
  <si>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</si>
  <si>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</si>
  <si>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</si>
  <si>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</si>
  <si>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</si>
  <si>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</si>
  <si>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</si>
  <si>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</si>
  <si>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</si>
  <si>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</si>
  <si>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</si>
  <si>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</si>
  <si>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</si>
  <si>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</si>
  <si>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</si>
  <si>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</si>
  <si>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</si>
  <si>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</si>
  <si>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</si>
  <si>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</si>
  <si>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</si>
  <si>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</si>
  <si>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</si>
  <si>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</si>
  <si>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</si>
  <si>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</si>
  <si>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</si>
  <si>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</si>
  <si>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</si>
  <si>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</si>
  <si>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</si>
  <si>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</si>
  <si>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</si>
  <si>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</si>
  <si>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</si>
  <si>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</si>
  <si>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</si>
  <si>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</si>
  <si>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</si>
  <si>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</si>
  <si>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</si>
  <si>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</si>
  <si>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</si>
  <si>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</si>
  <si>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</si>
  <si>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</si>
  <si>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</si>
  <si>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</si>
  <si>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</si>
  <si>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</si>
  <si>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</si>
  <si>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</si>
  <si>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</si>
  <si>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</si>
  <si>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</si>
  <si>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</si>
  <si>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</si>
  <si>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</si>
  <si>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</si>
  <si>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</si>
  <si>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</si>
  <si>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</si>
  <si>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</si>
  <si>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</si>
  <si>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</si>
  <si>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</si>
  <si>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</si>
  <si>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</si>
  <si>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</si>
  <si>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</si>
  <si>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</si>
  <si>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</si>
  <si>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</si>
  <si>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</si>
  <si>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</si>
  <si>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</si>
  <si>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</si>
  <si>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</si>
  <si>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</si>
  <si>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</si>
  <si>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</si>
  <si>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</si>
  <si>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</si>
  <si>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</si>
  <si>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</si>
  <si>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</si>
  <si>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</si>
  <si>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</si>
  <si>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</si>
  <si>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</si>
  <si>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</si>
  <si>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</si>
  <si>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</si>
  <si>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</si>
  <si>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</si>
  <si>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</si>
  <si>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</si>
  <si>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</si>
  <si>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</si>
  <si>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</si>
  <si>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</si>
  <si>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</si>
  <si>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</si>
  <si>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</si>
  <si>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</si>
  <si>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</si>
  <si>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</si>
  <si>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</si>
  <si>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</si>
  <si>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</si>
  <si>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</si>
  <si>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</si>
  <si>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</si>
  <si>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</si>
  <si>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</si>
  <si>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</si>
  <si>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</si>
  <si>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</si>
  <si>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</si>
  <si>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</si>
  <si>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</si>
  <si>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</si>
  <si>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</si>
  <si>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</si>
  <si>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</si>
  <si>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</si>
  <si>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</si>
  <si>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</si>
  <si>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</si>
  <si>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</si>
  <si>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</si>
  <si>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</si>
  <si>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</si>
  <si>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</si>
  <si>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</si>
  <si>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</si>
  <si>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</si>
  <si>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</si>
  <si>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</si>
  <si>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</si>
  <si>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</si>
  <si>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</si>
  <si>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</si>
  <si>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</si>
  <si>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</si>
  <si>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</si>
  <si>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</si>
  <si>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</si>
  <si>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</si>
  <si>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</si>
  <si>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</si>
  <si>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</si>
  <si>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</si>
  <si>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</si>
  <si>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</si>
  <si>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</si>
  <si>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</si>
  <si>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</si>
  <si>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</si>
  <si>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</si>
  <si>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</si>
  <si>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</si>
  <si>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</si>
  <si>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</si>
  <si>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</si>
  <si>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</si>
  <si>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</si>
  <si>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</si>
  <si>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</si>
  <si>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</si>
  <si>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</si>
  <si>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</si>
  <si>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</si>
  <si>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</si>
  <si>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</si>
  <si>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</si>
  <si>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</si>
  <si>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</si>
  <si>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</si>
  <si>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</si>
  <si>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</si>
  <si>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</si>
  <si>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</si>
  <si>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</si>
  <si>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</si>
  <si>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</si>
  <si>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</si>
  <si>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</si>
  <si>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</si>
  <si>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</si>
  <si>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</si>
  <si>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</si>
  <si>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</si>
  <si>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</si>
  <si>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</si>
  <si>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</si>
  <si>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</si>
  <si>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</si>
  <si>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</si>
  <si>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</si>
  <si>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</si>
  <si>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</si>
  <si>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</si>
  <si>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</si>
  <si>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</si>
  <si>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</si>
  <si>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</si>
  <si>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</si>
  <si>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</si>
  <si>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</si>
  <si>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</si>
  <si>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</si>
  <si>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</si>
  <si>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</si>
  <si>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</si>
  <si>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</si>
  <si>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</si>
  <si>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</si>
  <si>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</si>
  <si>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</si>
  <si>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</si>
  <si>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</si>
  <si>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</si>
  <si>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</si>
  <si>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</si>
  <si>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</si>
  <si>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</si>
  <si>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</si>
  <si>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</si>
  <si>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</si>
  <si>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</si>
  <si>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</si>
  <si>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</si>
  <si>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</si>
  <si>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</si>
  <si>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</si>
  <si>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</si>
  <si>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</si>
  <si>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</si>
  <si>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</si>
  <si>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</si>
  <si>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</si>
  <si>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</si>
  <si>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</si>
  <si>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</si>
  <si>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</si>
  <si>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</si>
  <si>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</si>
  <si>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</si>
  <si>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</si>
  <si>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</si>
  <si>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</si>
  <si>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</si>
  <si>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</si>
  <si>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</si>
  <si>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</si>
  <si>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</si>
  <si>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</si>
  <si>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</si>
  <si>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</si>
  <si>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</si>
  <si>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</si>
  <si>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</si>
  <si>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</si>
  <si>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</si>
  <si>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</si>
  <si>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</si>
  <si>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</si>
  <si>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</si>
  <si>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</si>
  <si>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</si>
  <si>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</si>
  <si>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</si>
  <si>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</si>
  <si>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</si>
  <si>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</si>
  <si>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</si>
  <si>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</si>
  <si>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</si>
  <si>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</si>
  <si>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</si>
  <si>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</si>
  <si>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</si>
  <si>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</si>
  <si>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</si>
  <si>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</si>
  <si>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</si>
  <si>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</si>
  <si>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</si>
  <si>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</si>
  <si>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</si>
  <si>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</si>
  <si>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</si>
  <si>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</si>
  <si>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</si>
  <si>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</si>
  <si>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</si>
  <si>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</si>
  <si>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</si>
  <si>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</si>
  <si>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</si>
  <si>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</si>
  <si>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</si>
  <si>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</si>
  <si>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</si>
  <si>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</si>
  <si>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</si>
  <si>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</si>
  <si>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</si>
  <si>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</si>
  <si>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</si>
  <si>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</si>
  <si>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</si>
  <si>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</si>
  <si>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</si>
  <si>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</si>
  <si>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</si>
  <si>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</si>
  <si>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</si>
  <si>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</si>
  <si>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</si>
  <si>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</si>
  <si>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</si>
  <si>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</si>
  <si>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</si>
  <si>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</si>
  <si>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</si>
  <si>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</si>
  <si>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</si>
  <si>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</si>
  <si>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</si>
  <si>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</si>
  <si>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</si>
  <si>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</si>
  <si>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</si>
  <si>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</si>
  <si>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</si>
  <si>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</si>
  <si>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</si>
  <si>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</si>
  <si>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</si>
  <si>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</si>
  <si>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</si>
  <si>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</si>
  <si>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</si>
  <si>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</si>
  <si>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</si>
  <si>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</si>
  <si>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</si>
  <si>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</si>
  <si>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</si>
  <si>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</si>
  <si>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</si>
  <si>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</si>
  <si>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</si>
  <si>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</si>
  <si>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</si>
  <si>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</si>
  <si>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</si>
  <si>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</si>
  <si>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</si>
  <si>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</si>
  <si>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</si>
  <si>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</si>
  <si>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</si>
  <si>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</si>
  <si>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</si>
  <si>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</si>
  <si>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</si>
  <si>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</si>
  <si>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</si>
  <si>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</si>
  <si>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</si>
  <si>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</si>
  <si>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</si>
  <si>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</si>
  <si>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</si>
  <si>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</si>
  <si>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</si>
  <si>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</si>
  <si>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</si>
  <si>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</si>
  <si>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</si>
  <si>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</si>
  <si>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</si>
  <si>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</si>
  <si>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</si>
  <si>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</si>
  <si>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</si>
  <si>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</si>
  <si>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</si>
  <si>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</si>
  <si>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</si>
  <si>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</si>
  <si>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</si>
  <si>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</si>
  <si>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</si>
  <si>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</si>
  <si>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</si>
  <si>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</si>
  <si>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</si>
  <si>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</si>
  <si>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</si>
  <si>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</si>
  <si>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</si>
  <si>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</si>
  <si>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</si>
  <si>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</si>
  <si>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</si>
  <si>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</si>
  <si>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</si>
  <si>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</si>
  <si>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</si>
  <si>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</si>
  <si>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</si>
  <si>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</si>
  <si>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</si>
  <si>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</si>
  <si>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</si>
  <si>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</si>
  <si>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</si>
  <si>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</si>
  <si>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</si>
  <si>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</si>
  <si>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</si>
  <si>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</si>
  <si>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</si>
  <si>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</si>
  <si>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</si>
  <si>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</si>
  <si>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</si>
  <si>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</si>
  <si>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</si>
  <si>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</si>
  <si>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</si>
  <si>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</si>
  <si>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</si>
  <si>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</si>
  <si>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</si>
  <si>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</si>
  <si>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</si>
  <si>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</si>
  <si>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</si>
  <si>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</si>
  <si>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</si>
  <si>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</si>
  <si>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</si>
  <si>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</si>
  <si>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</si>
  <si>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</si>
  <si>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</si>
  <si>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</si>
  <si>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</si>
  <si>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</si>
  <si>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</si>
  <si>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</si>
  <si>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</si>
  <si>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</si>
  <si>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</si>
  <si>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</si>
  <si>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</si>
  <si>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</si>
  <si>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</si>
  <si>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</si>
  <si>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</si>
  <si>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</si>
  <si>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</si>
  <si>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</si>
  <si>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</si>
  <si>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</si>
  <si>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</si>
  <si>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</si>
  <si>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</si>
  <si>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</si>
  <si>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</si>
  <si>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</si>
  <si>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</si>
  <si>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</si>
  <si>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</si>
  <si>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</si>
  <si>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</si>
  <si>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</si>
  <si>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</si>
  <si>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</si>
  <si>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</si>
  <si>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</si>
  <si>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</si>
  <si>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</si>
  <si>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</si>
  <si>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</si>
  <si>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</si>
  <si>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</si>
  <si>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</si>
  <si>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</si>
  <si>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</si>
  <si>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</si>
  <si>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</si>
  <si>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</si>
  <si>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</si>
  <si>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</si>
  <si>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</si>
  <si>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</si>
  <si>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</si>
  <si>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</si>
  <si>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</si>
  <si>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</si>
  <si>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</si>
  <si>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</si>
  <si>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</si>
  <si>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</si>
  <si>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</si>
  <si>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</si>
  <si>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</si>
  <si>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</si>
  <si>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</si>
  <si>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</si>
  <si>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</si>
  <si>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</si>
  <si>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</si>
  <si>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</si>
  <si>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</si>
  <si>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</si>
  <si>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</si>
  <si>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</si>
  <si>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</si>
  <si>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</si>
  <si>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</si>
  <si>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</si>
  <si>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</si>
  <si>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</si>
  <si>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</si>
  <si>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</si>
  <si>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</si>
  <si>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</si>
  <si>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</si>
  <si>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</si>
  <si>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</si>
  <si>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</si>
  <si>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</si>
  <si>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</si>
  <si>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</si>
  <si>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</si>
  <si>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</si>
  <si>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</si>
  <si>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</si>
  <si>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</si>
  <si>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</si>
  <si>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</si>
  <si>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</si>
  <si>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</si>
  <si>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</si>
  <si>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</si>
  <si>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</si>
  <si>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</si>
  <si>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</si>
  <si>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</si>
  <si>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</si>
  <si>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</si>
  <si>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</si>
  <si>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</si>
  <si>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</si>
  <si>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</si>
  <si>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</si>
  <si>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</si>
  <si>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</si>
  <si>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</si>
  <si>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</si>
  <si>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</si>
  <si>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</si>
  <si>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</si>
  <si>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</si>
  <si>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</si>
  <si>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</si>
  <si>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</si>
  <si>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</si>
  <si>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</si>
  <si>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</si>
  <si>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</si>
  <si>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</si>
  <si>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</si>
  <si>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</si>
  <si>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</si>
  <si>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</si>
  <si>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</si>
  <si>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</si>
  <si>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</si>
  <si>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</si>
  <si>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</si>
  <si>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</si>
  <si>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</si>
  <si>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</si>
  <si>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</si>
  <si>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</si>
  <si>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</si>
  <si>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</si>
  <si>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</si>
  <si>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</si>
  <si>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</si>
  <si>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</si>
  <si>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</si>
  <si>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</si>
  <si>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</si>
  <si>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</si>
  <si>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</si>
  <si>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</si>
  <si>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</si>
  <si>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</si>
  <si>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</si>
  <si>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</si>
  <si>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</si>
  <si>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</si>
  <si>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</si>
  <si>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</si>
  <si>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</si>
  <si>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</si>
  <si>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</si>
  <si>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</si>
  <si>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</si>
  <si>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</si>
  <si>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</si>
  <si>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</si>
  <si>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</si>
  <si>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</si>
  <si>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</si>
  <si>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</si>
  <si>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</si>
  <si>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</si>
  <si>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</si>
  <si>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</si>
  <si>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</si>
  <si>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</si>
  <si>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</si>
  <si>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</si>
  <si>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</si>
  <si>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</si>
  <si>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</si>
  <si>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</si>
  <si>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</si>
  <si>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</si>
  <si>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</si>
  <si>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</si>
  <si>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</si>
  <si>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</si>
  <si>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</si>
  <si>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</si>
  <si>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</si>
  <si>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</si>
  <si>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</si>
  <si>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</si>
  <si>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</si>
  <si>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</si>
  <si>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</si>
  <si>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</si>
  <si>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</si>
  <si>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</si>
  <si>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</si>
  <si>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</si>
  <si>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</si>
  <si>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</si>
  <si>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</si>
  <si>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</si>
  <si>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</si>
  <si>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</si>
  <si>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</si>
  <si>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</si>
  <si>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</si>
  <si>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</si>
  <si>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</si>
  <si>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</si>
  <si>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</si>
  <si>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</si>
  <si>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</si>
  <si>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</si>
  <si>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</si>
  <si>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</si>
  <si>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</si>
  <si>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</si>
  <si>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</si>
  <si>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</si>
  <si>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</si>
  <si>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</si>
  <si>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</si>
  <si>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</si>
  <si>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</si>
  <si>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</si>
  <si>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</si>
  <si>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</si>
  <si>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</si>
  <si>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</si>
  <si>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</si>
  <si>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</si>
  <si>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</si>
  <si>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</si>
  <si>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</si>
  <si>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</si>
  <si>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</si>
  <si>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</si>
  <si>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</si>
  <si>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</si>
  <si>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</si>
  <si>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</si>
  <si>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</si>
  <si>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</si>
  <si>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</si>
  <si>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</si>
  <si>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</si>
  <si>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</si>
  <si>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</si>
  <si>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</si>
  <si>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</si>
  <si>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</si>
  <si>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</si>
  <si>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</si>
  <si>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</si>
  <si>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</si>
  <si>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</si>
  <si>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</si>
  <si>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</si>
  <si>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</si>
  <si>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</si>
  <si>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</si>
  <si>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</si>
  <si>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</si>
  <si>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</si>
  <si>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</si>
  <si>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</si>
  <si>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</si>
  <si>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</si>
  <si>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</si>
  <si>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</si>
  <si>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</si>
  <si>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</si>
  <si>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</si>
  <si>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</si>
  <si>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</si>
  <si>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</si>
  <si>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</si>
  <si>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</si>
  <si>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</si>
  <si>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</si>
  <si>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</si>
  <si>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</si>
  <si>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</si>
  <si>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</si>
  <si>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</si>
  <si>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</si>
  <si>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</si>
  <si>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</si>
  <si>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</si>
  <si>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</si>
  <si>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</si>
  <si>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</si>
  <si>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</si>
  <si>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</si>
  <si>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</si>
  <si>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</si>
  <si>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</si>
  <si>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</si>
  <si>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</si>
  <si>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</si>
  <si>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</si>
  <si>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</si>
  <si>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</si>
  <si>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</si>
  <si>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</si>
  <si>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</si>
  <si>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</si>
  <si>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</si>
  <si>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</si>
  <si>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</si>
  <si>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</si>
  <si>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</si>
  <si>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</si>
  <si>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</si>
  <si>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</si>
  <si>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</si>
  <si>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</si>
  <si>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</si>
  <si>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</si>
  <si>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</si>
  <si>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</si>
  <si>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</si>
  <si>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</si>
  <si>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</si>
  <si>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</si>
  <si>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</si>
  <si>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</si>
  <si>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</si>
  <si>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</si>
  <si>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</si>
  <si>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</si>
  <si>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</si>
  <si>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</si>
  <si>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</si>
  <si>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</si>
  <si>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</si>
  <si>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</si>
  <si>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</si>
  <si>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</si>
  <si>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</si>
  <si>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</si>
  <si>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</si>
  <si>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</si>
  <si>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</si>
  <si>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</si>
  <si>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</si>
  <si>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</si>
  <si>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</si>
  <si>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</si>
  <si>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</si>
  <si>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</si>
  <si>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</si>
  <si>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</si>
  <si>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</si>
  <si>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</si>
  <si>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</si>
  <si>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</si>
  <si>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</si>
  <si>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</si>
  <si>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</si>
  <si>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</si>
  <si>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</si>
  <si>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</si>
  <si>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</si>
  <si>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</si>
  <si>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</si>
  <si>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</si>
  <si>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</si>
  <si>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</si>
  <si>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</si>
  <si>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</si>
  <si>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</si>
  <si>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</si>
  <si>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</si>
  <si>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</si>
  <si>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</si>
  <si>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</si>
  <si>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</si>
  <si>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</si>
  <si>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</si>
  <si>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</si>
  <si>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</si>
  <si>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</si>
  <si>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</si>
  <si>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</si>
  <si>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</si>
  <si>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</si>
  <si>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</si>
  <si>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</si>
  <si>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</si>
  <si>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</si>
  <si>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</si>
  <si>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</si>
  <si>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</si>
  <si>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</si>
  <si>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</si>
  <si>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</si>
  <si>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</si>
  <si>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</si>
  <si>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</si>
  <si>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</si>
  <si>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</si>
  <si>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</si>
  <si>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</si>
  <si>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</si>
  <si>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</si>
  <si>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</si>
  <si>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</si>
  <si>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</si>
  <si>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</si>
  <si>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</si>
  <si>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</si>
  <si>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</si>
  <si>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</si>
  <si>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</si>
  <si>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</si>
  <si>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</si>
  <si>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</si>
  <si>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</si>
  <si>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</si>
  <si>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</si>
  <si>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</si>
  <si>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</si>
  <si>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</si>
  <si>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</si>
  <si>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</si>
  <si>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</si>
  <si>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</si>
  <si>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</si>
  <si>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</si>
  <si>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</si>
  <si>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</si>
  <si>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</si>
  <si>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</si>
  <si>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</si>
  <si>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</si>
  <si>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</si>
  <si>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</si>
  <si>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</si>
  <si>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</si>
  <si>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</si>
  <si>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</si>
  <si>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</si>
  <si>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</si>
  <si>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</si>
  <si>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</si>
  <si>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</si>
  <si>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</si>
  <si>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</si>
  <si>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</si>
  <si>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</si>
  <si>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</si>
  <si>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</si>
  <si>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</si>
  <si>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</si>
  <si>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</si>
  <si>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</si>
  <si>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</si>
  <si>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</si>
  <si>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</si>
  <si>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</si>
  <si>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</si>
  <si>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</si>
  <si>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</si>
  <si>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</si>
  <si>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</si>
  <si>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</si>
  <si>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</si>
  <si>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</si>
  <si>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</si>
  <si>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</si>
  <si>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</si>
  <si>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</si>
  <si>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</si>
  <si>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</si>
  <si>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</si>
  <si>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</si>
  <si>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</si>
  <si>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</si>
  <si>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</si>
  <si>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</si>
  <si>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</si>
  <si>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</si>
  <si>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</si>
  <si>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</si>
  <si>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</si>
  <si>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</si>
  <si>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</si>
  <si>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</si>
  <si>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</si>
  <si>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</si>
  <si>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</si>
  <si>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</si>
  <si>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</si>
  <si>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</si>
  <si>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</si>
  <si>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</si>
  <si>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</si>
  <si>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</si>
  <si>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</si>
  <si>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</si>
  <si>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</si>
  <si>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</si>
  <si>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</si>
  <si>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</si>
  <si>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</si>
  <si>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</si>
  <si>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</si>
  <si>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</si>
  <si>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</si>
  <si>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</si>
  <si>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</si>
  <si>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</si>
  <si>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</si>
  <si>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</si>
  <si>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</si>
  <si>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</si>
  <si>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</si>
  <si>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</si>
  <si>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</si>
  <si>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</si>
  <si>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</si>
  <si>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</si>
  <si>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</si>
  <si>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</si>
  <si>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</si>
  <si>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</si>
  <si>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</si>
  <si>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</si>
  <si>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</si>
  <si>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</si>
  <si>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</si>
  <si>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</si>
  <si>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</si>
  <si>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</si>
  <si>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</si>
  <si>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</si>
  <si>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</si>
  <si>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</si>
  <si>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</si>
  <si>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</si>
  <si>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</si>
  <si>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</si>
  <si>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</si>
  <si>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</si>
  <si>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</si>
  <si>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</si>
  <si>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</si>
  <si>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</si>
  <si>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</si>
  <si>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</si>
  <si>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</si>
  <si>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</si>
  <si>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</si>
  <si>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</si>
  <si>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</si>
  <si>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</si>
  <si>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</si>
  <si>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</si>
  <si>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</si>
  <si>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</si>
  <si>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</si>
  <si>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</si>
  <si>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</si>
  <si>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</si>
  <si>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</si>
  <si>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</si>
  <si>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</si>
  <si>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</si>
  <si>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</si>
  <si>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</si>
  <si>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</si>
  <si>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</si>
  <si>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</si>
  <si>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</si>
  <si>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</si>
  <si>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</si>
  <si>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</si>
  <si>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</si>
  <si>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</si>
  <si>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</si>
  <si>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</si>
  <si>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</si>
  <si>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</si>
  <si>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</si>
  <si>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</si>
  <si>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</si>
  <si>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</si>
  <si>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</si>
  <si>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</si>
  <si>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</si>
  <si>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</si>
  <si>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</si>
  <si>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</si>
  <si>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</si>
  <si>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</si>
  <si>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</si>
  <si>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</si>
  <si>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</si>
  <si>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</si>
  <si>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</si>
  <si>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</si>
  <si>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</si>
  <si>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</si>
  <si>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</si>
  <si>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</si>
  <si>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</si>
  <si>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</si>
  <si>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</si>
  <si>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</si>
  <si>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</si>
  <si>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</si>
  <si>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</si>
  <si>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</si>
  <si>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</si>
  <si>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</si>
  <si>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</si>
  <si>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</si>
  <si>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</si>
  <si>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</si>
  <si>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</si>
  <si>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</si>
  <si>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</si>
  <si>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</si>
  <si>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</si>
  <si>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</si>
  <si>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</si>
  <si>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</si>
  <si>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</si>
  <si>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</si>
  <si>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</si>
  <si>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</si>
  <si>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</si>
  <si>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</si>
  <si>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</si>
  <si>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</si>
  <si>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</si>
  <si>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</si>
  <si>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</si>
  <si>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</si>
  <si>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</si>
  <si>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</si>
  <si>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</si>
  <si>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</si>
  <si>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</si>
  <si>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</si>
  <si>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</si>
  <si>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</si>
  <si>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</si>
  <si>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</si>
  <si>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</si>
  <si>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</si>
  <si>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</si>
  <si>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</si>
  <si>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</si>
  <si>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</si>
  <si>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</si>
  <si>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</si>
  <si>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</si>
  <si>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</si>
  <si>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</si>
  <si>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</si>
  <si>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</si>
  <si>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</si>
  <si>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</si>
  <si>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</si>
  <si>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</si>
  <si>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</si>
  <si>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</si>
  <si>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</si>
  <si>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</si>
  <si>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</si>
  <si>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</si>
  <si>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</si>
  <si>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</si>
  <si>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</si>
  <si>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</si>
  <si>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</si>
  <si>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</si>
  <si>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</si>
  <si>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</si>
  <si>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</si>
  <si>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</si>
  <si>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</si>
  <si>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</si>
  <si>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</si>
  <si>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</si>
  <si>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</si>
  <si>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</si>
  <si>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</si>
  <si>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</si>
  <si>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</si>
  <si>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</si>
  <si>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</si>
  <si>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</si>
  <si>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</si>
  <si>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</si>
  <si>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</si>
  <si>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</si>
  <si>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</si>
  <si>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</si>
  <si>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</si>
  <si>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</si>
  <si>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</si>
  <si>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</si>
  <si>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</si>
  <si>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</si>
  <si>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</si>
  <si>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</si>
  <si>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</si>
  <si>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</si>
  <si>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</si>
  <si>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</si>
  <si>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</si>
  <si>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</si>
  <si>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</si>
  <si>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</si>
  <si>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</si>
  <si>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</si>
  <si>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</si>
  <si>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</si>
  <si>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</si>
  <si>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</si>
  <si>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</si>
  <si>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</si>
  <si>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</si>
  <si>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</si>
  <si>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</si>
  <si>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</si>
  <si>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</si>
  <si>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</si>
  <si>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</si>
  <si>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</si>
  <si>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</si>
  <si>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</si>
  <si>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</si>
  <si>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</si>
  <si>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</si>
  <si>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</si>
  <si>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</si>
  <si>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</si>
  <si>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</si>
  <si>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</si>
  <si>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</si>
  <si>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</si>
  <si>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</si>
  <si>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</si>
  <si>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</si>
  <si>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</si>
  <si>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</si>
  <si>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</si>
  <si>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</si>
  <si>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</si>
  <si>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</si>
  <si>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</si>
  <si>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</si>
  <si>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</si>
  <si>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</si>
  <si>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</si>
  <si>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</si>
  <si>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</si>
  <si>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</si>
  <si>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</si>
  <si>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</si>
  <si>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</si>
  <si>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</si>
  <si>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</si>
  <si>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</si>
  <si>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</si>
  <si>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</si>
  <si>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</si>
  <si>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</si>
  <si>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</si>
  <si>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</si>
  <si>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</si>
  <si>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</si>
  <si>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</si>
  <si>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</si>
  <si>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</si>
  <si>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</si>
  <si>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</si>
  <si>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</si>
  <si>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</si>
  <si>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</si>
  <si>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</si>
  <si>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</si>
  <si>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</si>
  <si>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</si>
  <si>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</si>
  <si>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</si>
  <si>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</si>
  <si>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</si>
  <si>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</si>
  <si>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</si>
  <si>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</si>
  <si>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</si>
  <si>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</si>
  <si>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</si>
  <si>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</si>
  <si>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</si>
  <si>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</si>
  <si>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</si>
  <si>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</si>
  <si>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</si>
  <si>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</si>
  <si>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</si>
  <si>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</si>
  <si>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</si>
  <si>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</si>
  <si>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</si>
  <si>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</si>
  <si>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</si>
  <si>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</si>
  <si>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</si>
  <si>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</si>
  <si>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</si>
  <si>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</si>
  <si>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</si>
  <si>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</si>
  <si>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</si>
  <si>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</si>
  <si>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</si>
  <si>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</si>
  <si>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</si>
  <si>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</si>
  <si>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</si>
  <si>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</si>
  <si>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</si>
  <si>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</si>
  <si>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</si>
  <si>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</si>
  <si>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</si>
  <si>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</si>
  <si>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</si>
  <si>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</si>
  <si>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</si>
  <si>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</si>
  <si>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</si>
  <si>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</si>
  <si>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</si>
  <si>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</si>
  <si>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</si>
  <si>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</si>
  <si>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</si>
  <si>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</si>
  <si>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</si>
  <si>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</si>
  <si>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</si>
  <si>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</si>
  <si>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</si>
  <si>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</si>
  <si>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</si>
  <si>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</si>
  <si>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</si>
  <si>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</si>
  <si>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</si>
  <si>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</si>
  <si>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</si>
  <si>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</si>
  <si>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</si>
  <si>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</si>
  <si>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</si>
  <si>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</si>
  <si>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</si>
  <si>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</si>
  <si>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</si>
  <si>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</si>
  <si>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</si>
  <si>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</si>
  <si>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</si>
  <si>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</si>
  <si>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</si>
  <si>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</si>
  <si>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</si>
  <si>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</si>
  <si>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</si>
  <si>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</si>
  <si>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</si>
  <si>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</si>
  <si>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</si>
  <si>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</si>
  <si>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</si>
  <si>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</si>
  <si>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</si>
  <si>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</si>
  <si>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</si>
  <si>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</si>
  <si>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</si>
  <si>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</si>
  <si>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</si>
  <si>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</si>
  <si>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</si>
  <si>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</si>
  <si>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</si>
  <si>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</si>
  <si>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</si>
  <si>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</si>
  <si>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</si>
  <si>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</si>
  <si>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</si>
  <si>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</si>
  <si>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</si>
  <si>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</si>
  <si>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</si>
  <si>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</si>
  <si>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</si>
  <si>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</si>
  <si>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</si>
  <si>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</si>
  <si>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</si>
  <si>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</si>
  <si>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</si>
  <si>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</si>
  <si>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</si>
  <si>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</si>
  <si>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</si>
  <si>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</si>
  <si>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</si>
  <si>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</si>
  <si>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</si>
  <si>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</si>
  <si>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</si>
  <si>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</si>
  <si>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</si>
  <si>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</si>
  <si>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</si>
  <si>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</si>
  <si>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</si>
  <si>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</si>
  <si>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</si>
  <si>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</si>
  <si>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</si>
  <si>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</si>
  <si>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</si>
  <si>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</si>
  <si>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</si>
  <si>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</si>
  <si>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</si>
  <si>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</si>
  <si>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</si>
  <si>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</si>
  <si>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</si>
  <si>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</si>
  <si>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</si>
  <si>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</si>
  <si>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</si>
  <si>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</si>
  <si>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</si>
  <si>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</si>
  <si>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</si>
  <si>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</si>
  <si>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</si>
  <si>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</si>
  <si>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</si>
  <si>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</si>
  <si>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</si>
  <si>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</si>
  <si>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</si>
  <si>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</si>
  <si>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</si>
  <si>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</si>
  <si>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</si>
  <si>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</si>
  <si>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</si>
  <si>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</si>
  <si>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</si>
  <si>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</si>
  <si>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</si>
  <si>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</si>
  <si>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</si>
  <si>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</si>
  <si>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</si>
  <si>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</si>
  <si>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</si>
  <si>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</si>
  <si>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</si>
  <si>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</si>
  <si>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</si>
  <si>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</si>
  <si>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</si>
  <si>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</si>
  <si>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</si>
  <si>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</si>
  <si>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</si>
  <si>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</si>
  <si>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</si>
  <si>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</si>
  <si>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</si>
  <si>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</si>
  <si>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</si>
  <si>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</si>
  <si>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</si>
  <si>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</si>
  <si>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</si>
  <si>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</si>
  <si>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</si>
  <si>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</si>
  <si>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</si>
  <si>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</si>
  <si>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</si>
  <si>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</si>
  <si>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</si>
  <si>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</si>
  <si>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</si>
  <si>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</si>
  <si>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</si>
  <si>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</si>
  <si>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</si>
  <si>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</si>
  <si>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</si>
  <si>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</si>
  <si>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</si>
  <si>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</si>
  <si>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</si>
  <si>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</si>
  <si>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</si>
  <si>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</si>
  <si>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</si>
  <si>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</si>
  <si>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</si>
  <si>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</si>
  <si>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</si>
  <si>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</si>
  <si>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</si>
  <si>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</si>
  <si>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</si>
  <si>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</si>
  <si>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</si>
  <si>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</si>
  <si>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</si>
  <si>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</si>
  <si>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</si>
  <si>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</si>
  <si>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</si>
  <si>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</si>
  <si>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</si>
  <si>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</si>
  <si>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</si>
  <si>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</si>
  <si>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</si>
  <si>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</si>
  <si>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</si>
  <si>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</si>
  <si>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</si>
  <si>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</si>
  <si>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</si>
  <si>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</si>
  <si>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</si>
  <si>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</si>
  <si>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</si>
  <si>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</si>
  <si>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</si>
  <si>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</si>
  <si>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</si>
  <si>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</si>
  <si>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</si>
  <si>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</si>
  <si>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</si>
  <si>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</si>
  <si>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</si>
  <si>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</si>
  <si>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</si>
  <si>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</si>
  <si>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</si>
  <si>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</si>
  <si>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</si>
  <si>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</si>
  <si>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</si>
  <si>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</si>
  <si>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</si>
  <si>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</si>
  <si>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</si>
  <si>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</si>
  <si>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</si>
  <si>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</si>
  <si>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</si>
  <si>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</si>
  <si>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</si>
  <si>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</si>
  <si>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</si>
  <si>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</si>
  <si>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</si>
  <si>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</si>
  <si>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</si>
  <si>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</si>
  <si>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</si>
  <si>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</si>
  <si>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</si>
  <si>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</si>
  <si>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</si>
  <si>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</si>
  <si>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</si>
  <si>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</si>
  <si>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</si>
  <si>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</si>
  <si>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</si>
  <si>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</si>
  <si>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</si>
  <si>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</si>
  <si>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</si>
  <si>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</si>
  <si>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</si>
  <si>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</si>
  <si>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</si>
  <si>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</si>
  <si>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</si>
  <si>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</si>
  <si>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</si>
  <si>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</si>
  <si>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</si>
  <si>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</si>
  <si>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</si>
  <si>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</si>
  <si>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</si>
  <si>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</si>
  <si>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</si>
  <si>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</si>
  <si>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</si>
  <si>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</si>
  <si>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</si>
  <si>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</si>
  <si>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</si>
  <si>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</si>
  <si>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</si>
  <si>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</si>
  <si>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</si>
  <si>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</si>
  <si>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</si>
  <si>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</si>
  <si>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</si>
  <si>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</si>
  <si>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</si>
  <si>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</si>
  <si>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</si>
  <si>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</si>
  <si>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</si>
  <si>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</si>
  <si>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</si>
  <si>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</si>
  <si>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</si>
  <si>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</si>
  <si>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</si>
  <si>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</si>
  <si>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</si>
  <si>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</si>
  <si>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</si>
  <si>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</si>
  <si>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</si>
  <si>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</si>
  <si>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</si>
  <si>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</si>
  <si>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</si>
  <si>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</si>
  <si>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</si>
  <si>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</si>
  <si>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</si>
  <si>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</si>
  <si>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</si>
  <si>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</si>
  <si>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</si>
  <si>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</si>
  <si>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</si>
  <si>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</si>
  <si>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</si>
  <si>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</si>
  <si>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</si>
  <si>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</si>
  <si>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</si>
  <si>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</si>
  <si>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</si>
  <si>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</si>
  <si>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</si>
  <si>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</si>
  <si>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</si>
  <si>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</si>
  <si>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</si>
  <si>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</si>
  <si>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</si>
  <si>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</si>
  <si>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</si>
  <si>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</si>
  <si>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</si>
  <si>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</si>
  <si>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</si>
  <si>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</si>
  <si>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</si>
  <si>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</si>
  <si>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</si>
  <si>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</si>
  <si>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</si>
  <si>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</si>
  <si>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</si>
  <si>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</si>
  <si>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</si>
  <si>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</si>
  <si>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</si>
  <si>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</si>
  <si>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</si>
  <si>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</si>
  <si>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</si>
  <si>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</si>
  <si>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</si>
  <si>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</si>
  <si>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</si>
  <si>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</si>
  <si>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</si>
  <si>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</si>
  <si>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</si>
  <si>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</si>
  <si>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</si>
  <si>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</si>
  <si>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</si>
  <si>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</si>
  <si>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</si>
  <si>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</si>
  <si>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</si>
  <si>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</si>
  <si>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</si>
  <si>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</si>
  <si>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</si>
  <si>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</si>
  <si>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</si>
  <si>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</si>
  <si>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</si>
  <si>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</si>
  <si>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</si>
  <si>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</si>
  <si>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</si>
  <si>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</si>
  <si>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</si>
  <si>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</si>
  <si>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</si>
  <si>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</si>
  <si>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</si>
  <si>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</si>
  <si>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</si>
  <si>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</si>
  <si>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</si>
  <si>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</si>
  <si>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</si>
  <si>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</si>
  <si>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</si>
  <si>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</si>
  <si>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</si>
  <si>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</si>
  <si>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</si>
  <si>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</si>
  <si>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</si>
  <si>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</si>
  <si>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</si>
  <si>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</si>
  <si>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</si>
  <si>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</si>
  <si>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</si>
  <si>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</si>
  <si>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</si>
  <si>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</si>
  <si>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</si>
  <si>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</si>
  <si>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</si>
  <si>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</si>
  <si>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</si>
  <si>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</si>
  <si>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</si>
  <si>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</si>
  <si>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</si>
  <si>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</si>
  <si>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</si>
  <si>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</si>
  <si>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</si>
  <si>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</si>
  <si>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</si>
  <si>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</si>
  <si>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</si>
  <si>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</si>
  <si>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</si>
  <si>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</si>
  <si>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</si>
  <si>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</si>
  <si>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</si>
  <si>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</si>
  <si>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</si>
  <si>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</si>
  <si>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</si>
  <si>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</si>
  <si>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</si>
  <si>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</si>
  <si>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</si>
  <si>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</si>
  <si>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</si>
  <si>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</si>
  <si>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</si>
  <si>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</si>
  <si>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</si>
  <si>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</si>
  <si>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</si>
  <si>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</si>
  <si>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</si>
  <si>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</si>
  <si>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</si>
  <si>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</si>
  <si>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</si>
  <si>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</si>
  <si>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</si>
  <si>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</si>
  <si>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</si>
  <si>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</si>
  <si>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</si>
  <si>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</si>
  <si>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</si>
  <si>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</si>
  <si>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</si>
  <si>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</si>
  <si>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</si>
  <si>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</si>
  <si>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</si>
  <si>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</si>
  <si>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</si>
  <si>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</si>
  <si>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</si>
  <si>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</si>
  <si>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</si>
  <si>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</si>
  <si>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</si>
  <si>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</si>
  <si>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</si>
  <si>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</si>
  <si>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</si>
  <si>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</si>
  <si>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</si>
  <si>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</si>
  <si>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</si>
  <si>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</si>
  <si>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</si>
  <si>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</si>
  <si>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</si>
  <si>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</si>
  <si>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</si>
  <si>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</si>
  <si>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</si>
  <si>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</si>
  <si>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</si>
  <si>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</si>
  <si>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</si>
  <si>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</si>
  <si>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</si>
  <si>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</si>
  <si>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</si>
  <si>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</si>
  <si>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</si>
  <si>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</si>
  <si>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</si>
  <si>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</si>
  <si>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</si>
  <si>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</si>
  <si>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</si>
  <si>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</si>
  <si>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</si>
  <si>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</si>
  <si>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</si>
  <si>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</si>
  <si>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</si>
  <si>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</si>
  <si>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</si>
  <si>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</si>
  <si>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</si>
  <si>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</si>
  <si>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</si>
  <si>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</si>
  <si>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</si>
  <si>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</si>
  <si>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</si>
  <si>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</si>
  <si>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</si>
  <si>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</si>
  <si>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</si>
  <si>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</si>
  <si>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</si>
  <si>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</si>
  <si>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</si>
  <si>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</si>
  <si>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</si>
  <si>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</si>
  <si>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</si>
  <si>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</si>
  <si>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</si>
  <si>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</si>
  <si>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</si>
  <si>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</si>
  <si>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</si>
  <si>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</si>
  <si>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</si>
  <si>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</si>
  <si>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</si>
  <si>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</si>
  <si>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</si>
  <si>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</si>
  <si>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</si>
  <si>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</si>
  <si>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</si>
  <si>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</si>
  <si>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</si>
  <si>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</si>
  <si>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</si>
  <si>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</si>
  <si>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</si>
  <si>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</si>
  <si>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</si>
  <si>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</si>
  <si>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</si>
  <si>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</si>
  <si>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</si>
  <si>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</si>
  <si>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</si>
  <si>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</si>
  <si>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</si>
  <si>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</si>
  <si>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</si>
  <si>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</si>
  <si>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</si>
  <si>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</si>
  <si>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</si>
  <si>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</si>
  <si>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</si>
  <si>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</si>
  <si>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</si>
  <si>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</si>
  <si>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</si>
  <si>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</si>
  <si>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</si>
  <si>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</si>
  <si>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</si>
  <si>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</si>
  <si>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</si>
  <si>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</si>
  <si>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</si>
  <si>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</si>
  <si>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</si>
  <si>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</si>
  <si>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</si>
  <si>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</si>
  <si>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</si>
  <si>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</si>
  <si>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</si>
  <si>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</si>
  <si>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</si>
  <si>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</si>
  <si>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</si>
  <si>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</si>
  <si>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</si>
  <si>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</si>
  <si>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</si>
  <si>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</si>
  <si>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</si>
  <si>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</si>
  <si>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</si>
  <si>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</si>
  <si>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</si>
  <si>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</si>
  <si>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</si>
  <si>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</si>
  <si>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</si>
  <si>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</si>
  <si>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</si>
  <si>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</si>
  <si>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</si>
  <si>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</si>
  <si>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</si>
  <si>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</si>
  <si>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</si>
  <si>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</si>
  <si>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</si>
  <si>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</si>
  <si>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</si>
  <si>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</si>
  <si>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</si>
  <si>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</si>
  <si>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</si>
  <si>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</si>
  <si>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</si>
  <si>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</si>
  <si>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</si>
  <si>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</si>
  <si>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</si>
  <si>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</si>
  <si>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</si>
  <si>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</si>
  <si>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</si>
  <si>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</si>
  <si>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</si>
  <si>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</si>
  <si>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</si>
  <si>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</si>
  <si>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</si>
  <si>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</si>
  <si>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</si>
  <si>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</si>
  <si>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</si>
  <si>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</si>
  <si>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</si>
  <si>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</si>
  <si>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</si>
  <si>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</si>
  <si>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</si>
  <si>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</si>
  <si>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</si>
  <si>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</si>
  <si>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</si>
  <si>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</si>
  <si>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</si>
  <si>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</si>
  <si>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</si>
  <si>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</si>
  <si>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</si>
  <si>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</si>
  <si>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</si>
  <si>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</si>
  <si>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</si>
  <si>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</si>
  <si>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</si>
  <si>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</si>
  <si>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</si>
  <si>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</si>
  <si>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</si>
  <si>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</si>
  <si>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</si>
  <si>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</si>
  <si>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</si>
  <si>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</si>
  <si>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</si>
  <si>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</si>
  <si>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</si>
  <si>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</si>
  <si>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</si>
  <si>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</si>
  <si>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</si>
  <si>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</si>
  <si>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</si>
  <si>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</si>
  <si>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</si>
  <si>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</si>
  <si>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</si>
  <si>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</si>
  <si>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</si>
  <si>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</si>
  <si>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</si>
  <si>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</si>
  <si>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</si>
  <si>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</si>
  <si>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</si>
  <si>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</si>
  <si>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</si>
  <si>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</si>
  <si>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</si>
  <si>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</si>
  <si>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</si>
  <si>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</si>
  <si>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</si>
  <si>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</si>
  <si>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</si>
  <si>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</si>
  <si>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</si>
  <si>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</si>
  <si>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</si>
  <si>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</si>
  <si>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</si>
  <si>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</si>
  <si>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</si>
  <si>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</si>
  <si>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</si>
  <si>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</si>
  <si>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</si>
  <si>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</si>
  <si>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</si>
  <si>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</si>
  <si>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</si>
  <si>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</si>
  <si>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</si>
  <si>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</si>
  <si>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</si>
  <si>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</si>
  <si>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</si>
  <si>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</si>
  <si>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</si>
  <si>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</si>
  <si>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</si>
  <si>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</si>
  <si>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</si>
  <si>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</si>
  <si>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</si>
  <si>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</si>
  <si>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</si>
  <si>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</si>
  <si>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</si>
  <si>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</si>
  <si>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</si>
  <si>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</si>
  <si>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</si>
  <si>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</si>
  <si>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</si>
  <si>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</si>
  <si>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</si>
  <si>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</si>
  <si>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</si>
  <si>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</si>
  <si>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</si>
  <si>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</si>
  <si>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</si>
  <si>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</si>
  <si>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</si>
  <si>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</si>
  <si>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</si>
  <si>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</si>
  <si>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</si>
  <si>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</si>
  <si>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</si>
  <si>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</si>
  <si>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</si>
  <si>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</si>
  <si>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</si>
  <si>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</si>
  <si>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</si>
  <si>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</si>
  <si>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</si>
  <si>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</si>
  <si>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</si>
  <si>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</si>
  <si>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</si>
  <si>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</si>
  <si>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</si>
  <si>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</si>
  <si>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</si>
  <si>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</si>
  <si>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</si>
  <si>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</si>
  <si>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</si>
  <si>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</si>
  <si>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</si>
  <si>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</si>
  <si>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</si>
  <si>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</si>
  <si>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</si>
  <si>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</si>
  <si>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</si>
  <si>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</si>
  <si>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</si>
  <si>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</si>
  <si>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</si>
  <si>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</si>
  <si>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</si>
  <si>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</si>
  <si>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</si>
  <si>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</si>
  <si>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</si>
  <si>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</si>
  <si>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</si>
  <si>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</si>
  <si>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</si>
  <si>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</si>
  <si>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</si>
  <si>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</si>
  <si>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</si>
  <si>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</si>
  <si>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</si>
  <si>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</si>
  <si>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</si>
  <si>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</si>
  <si>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</si>
  <si>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</si>
  <si>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</si>
  <si>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</si>
  <si>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</si>
  <si>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</si>
  <si>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</si>
  <si>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</si>
  <si>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</si>
  <si>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</si>
  <si>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</si>
  <si>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</si>
  <si>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</si>
  <si>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</si>
  <si>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</si>
  <si>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</si>
  <si>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</si>
  <si>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</si>
  <si>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</si>
  <si>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</si>
  <si>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</si>
  <si>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</si>
  <si>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</si>
  <si>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</si>
  <si>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</si>
  <si>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</si>
  <si>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</si>
  <si>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</si>
  <si>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</si>
  <si>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</si>
  <si>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</si>
  <si>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</si>
  <si>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</si>
  <si>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</si>
  <si>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</si>
  <si>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</si>
  <si>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</si>
  <si>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</si>
  <si>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</si>
  <si>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</si>
  <si>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</si>
  <si>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</si>
  <si>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</si>
  <si>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</si>
  <si>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</si>
  <si>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</si>
  <si>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</si>
  <si>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</si>
  <si>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</si>
  <si>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</si>
  <si>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</si>
  <si>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</si>
  <si>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</si>
  <si>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</si>
  <si>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</si>
  <si>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</si>
  <si>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</si>
  <si>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</si>
  <si>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</si>
  <si>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</si>
  <si>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</si>
  <si>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</si>
  <si>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</si>
  <si>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</si>
  <si>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</si>
  <si>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</si>
  <si>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</si>
  <si>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</si>
  <si>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</si>
  <si>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</si>
  <si>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</si>
  <si>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</si>
  <si>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</si>
  <si>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</si>
  <si>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</si>
  <si>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</si>
  <si>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</si>
  <si>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</si>
  <si>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</si>
  <si>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</si>
  <si>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</si>
  <si>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</si>
  <si>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</si>
  <si>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</si>
  <si>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</si>
  <si>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</si>
  <si>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</si>
  <si>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</si>
  <si>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</si>
  <si>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</si>
  <si>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</si>
  <si>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</si>
  <si>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</si>
  <si>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</si>
  <si>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</si>
  <si>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</si>
  <si>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</si>
  <si>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</si>
  <si>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</si>
  <si>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</si>
  <si>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</si>
  <si>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</si>
  <si>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</si>
  <si>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</si>
  <si>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</si>
  <si>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</si>
  <si>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</si>
  <si>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</si>
  <si>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</si>
  <si>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</si>
  <si>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</si>
  <si>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</si>
  <si>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</si>
  <si>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</si>
  <si>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</si>
  <si>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</si>
  <si>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</si>
  <si>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</si>
  <si>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</si>
  <si>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</si>
  <si>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</si>
  <si>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</si>
  <si>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</si>
  <si>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</si>
  <si>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</si>
  <si>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</si>
  <si>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</si>
  <si>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</si>
  <si>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</si>
  <si>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</si>
  <si>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</si>
  <si>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</si>
  <si>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</si>
  <si>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</si>
  <si>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</si>
  <si>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</si>
  <si>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</si>
  <si>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</si>
  <si>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</si>
  <si>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</si>
  <si>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</si>
  <si>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</si>
  <si>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</si>
  <si>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</si>
  <si>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</si>
  <si>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</si>
  <si>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</si>
  <si>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</si>
  <si>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</si>
  <si>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</si>
  <si>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</si>
  <si>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</si>
  <si>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</si>
  <si>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</si>
  <si>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</si>
  <si>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</si>
  <si>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</si>
  <si>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</si>
  <si>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</si>
  <si>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</si>
  <si>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</si>
  <si>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</si>
  <si>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</si>
  <si>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</si>
  <si>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</si>
  <si>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</si>
  <si>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</si>
  <si>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</si>
  <si>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</si>
  <si>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</si>
  <si>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</si>
  <si>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</si>
  <si>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</si>
  <si>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</si>
  <si>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</si>
  <si>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</si>
  <si>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</si>
  <si>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</si>
  <si>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</si>
  <si>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</si>
  <si>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</si>
  <si>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</si>
  <si>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</si>
  <si>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</si>
  <si>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</si>
  <si>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</si>
  <si>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</si>
  <si>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</si>
  <si>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</si>
  <si>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</si>
  <si>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</si>
  <si>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</si>
  <si>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</si>
  <si>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</si>
  <si>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</si>
  <si>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</si>
  <si>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</si>
  <si>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</si>
  <si>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</si>
  <si>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</si>
  <si>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</si>
  <si>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</si>
  <si>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</si>
  <si>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</si>
  <si>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</si>
  <si>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</si>
  <si>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</si>
  <si>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</si>
  <si>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</si>
  <si>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</si>
  <si>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</si>
  <si>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</si>
  <si>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</si>
  <si>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</si>
  <si>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</si>
  <si>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</si>
  <si>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</si>
  <si>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</si>
  <si>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</si>
  <si>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</si>
  <si>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</si>
  <si>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</si>
  <si>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</si>
  <si>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</si>
  <si>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</si>
  <si>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</si>
  <si>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</si>
  <si>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</si>
  <si>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</si>
  <si>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</si>
  <si>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</si>
  <si>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</si>
  <si>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</si>
  <si>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</si>
  <si>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</si>
  <si>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</si>
  <si>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</si>
  <si>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</si>
  <si>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</si>
  <si>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</si>
  <si>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</si>
  <si>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</si>
  <si>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</si>
  <si>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</si>
  <si>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</si>
  <si>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</si>
  <si>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</si>
  <si>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</si>
  <si>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</si>
  <si>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</si>
  <si>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</si>
  <si>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</si>
  <si>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</si>
  <si>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</si>
  <si>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</si>
  <si>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</si>
  <si>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</si>
  <si>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</si>
  <si>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</si>
  <si>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</si>
  <si>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</si>
  <si>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</si>
  <si>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</si>
  <si>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</si>
  <si>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</si>
  <si>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</si>
  <si>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</si>
  <si>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</si>
  <si>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</si>
  <si>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</si>
  <si>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</si>
  <si>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</si>
  <si>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</si>
  <si>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</si>
  <si>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</si>
  <si>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</si>
  <si>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</si>
  <si>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</si>
  <si>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</si>
  <si>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</si>
  <si>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</si>
  <si>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</si>
  <si>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</si>
  <si>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</si>
  <si>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</si>
  <si>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</si>
  <si>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</si>
  <si>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</si>
  <si>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</si>
  <si>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</si>
  <si>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</si>
  <si>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</si>
  <si>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</si>
  <si>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</si>
  <si>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</si>
  <si>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</si>
  <si>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</si>
  <si>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</si>
  <si>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</si>
  <si>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</si>
  <si>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</si>
  <si>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</si>
  <si>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</si>
  <si>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</si>
  <si>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</si>
  <si>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</si>
  <si>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</si>
  <si>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</si>
  <si>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</si>
  <si>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</si>
  <si>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</si>
  <si>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</si>
  <si>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</si>
  <si>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</si>
  <si>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</si>
  <si>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</si>
  <si>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</si>
  <si>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</si>
  <si>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</si>
  <si>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</si>
  <si>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</si>
  <si>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</si>
  <si>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</si>
  <si>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</si>
  <si>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</si>
  <si>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</si>
  <si>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</si>
  <si>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</si>
  <si>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</si>
  <si>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</si>
  <si>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</si>
  <si>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</si>
  <si>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</si>
  <si>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</si>
  <si>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</si>
  <si>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</si>
  <si>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</si>
  <si>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</si>
  <si>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</si>
  <si>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</si>
  <si>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</si>
  <si>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</si>
  <si>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</si>
  <si>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</si>
  <si>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</si>
  <si>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</si>
  <si>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</si>
  <si>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</si>
  <si>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</si>
  <si>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</si>
  <si>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</si>
  <si>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</si>
  <si>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</si>
  <si>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</si>
  <si>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</si>
  <si>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</si>
  <si>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</si>
  <si>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</si>
  <si>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</si>
  <si>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</si>
  <si>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</si>
  <si>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</si>
  <si>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</si>
  <si>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</si>
  <si>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</si>
  <si>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</si>
  <si>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</si>
  <si>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</si>
  <si>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</si>
  <si>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</si>
  <si>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</si>
  <si>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</si>
  <si>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</si>
  <si>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</si>
  <si>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</si>
  <si>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</si>
  <si>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</si>
  <si>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</si>
  <si>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</si>
  <si>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</si>
  <si>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</si>
  <si>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</si>
  <si>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</si>
  <si>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</si>
  <si>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</si>
  <si>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</si>
  <si>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</si>
  <si>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</si>
  <si>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</si>
  <si>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</si>
  <si>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</si>
  <si>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</si>
  <si>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</si>
  <si>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</si>
  <si>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</si>
  <si>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</si>
  <si>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</si>
  <si>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</si>
  <si>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</si>
  <si>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</si>
  <si>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</si>
  <si>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</si>
  <si>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</si>
  <si>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</si>
  <si>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</si>
  <si>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</si>
  <si>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</si>
  <si>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</si>
  <si>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</si>
  <si>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</si>
  <si>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</si>
  <si>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</si>
  <si>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</si>
  <si>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</si>
  <si>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</si>
  <si>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</si>
  <si>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</si>
  <si>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</si>
  <si>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</si>
  <si>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</si>
  <si>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</si>
  <si>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</si>
  <si>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</si>
  <si>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</si>
  <si>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</si>
  <si>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</si>
  <si>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</si>
  <si>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</si>
  <si>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</si>
  <si>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</si>
  <si>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</si>
  <si>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</si>
  <si>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</si>
  <si>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</si>
  <si>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</si>
  <si>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</si>
  <si>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</si>
  <si>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</si>
  <si>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</si>
  <si>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</si>
  <si>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</si>
  <si>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</si>
  <si>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</si>
  <si>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</si>
  <si>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</si>
  <si>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</si>
  <si>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</si>
  <si>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</si>
  <si>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</si>
  <si>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</si>
  <si>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</si>
  <si>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</si>
  <si>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</si>
  <si>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</si>
  <si>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</si>
  <si>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</si>
  <si>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</si>
  <si>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</si>
  <si>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</si>
  <si>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</si>
  <si>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</si>
  <si>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</si>
  <si>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</si>
  <si>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</si>
  <si>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</si>
  <si>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</si>
  <si>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</si>
  <si>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</si>
  <si>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</si>
  <si>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</si>
  <si>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</si>
  <si>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</si>
  <si>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</si>
  <si>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</si>
  <si>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</si>
  <si>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</si>
  <si>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</si>
  <si>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</si>
  <si>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</si>
  <si>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</si>
  <si>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</si>
  <si>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</si>
  <si>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</si>
  <si>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</si>
  <si>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</si>
  <si>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</si>
  <si>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</si>
  <si>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</si>
  <si>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</si>
  <si>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</si>
  <si>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</si>
  <si>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</si>
  <si>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</si>
  <si>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</si>
  <si>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</si>
  <si>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</si>
  <si>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</si>
  <si>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</si>
  <si>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</si>
  <si>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</si>
  <si>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</si>
  <si>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</si>
  <si>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</si>
  <si>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</si>
  <si>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</si>
  <si>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</si>
  <si>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</si>
  <si>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</si>
  <si>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</si>
  <si>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</si>
  <si>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</si>
  <si>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</si>
  <si>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</si>
  <si>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</si>
  <si>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</si>
  <si>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</si>
  <si>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</si>
  <si>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</si>
  <si>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</si>
  <si>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</si>
  <si>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</si>
  <si>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</si>
  <si>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</si>
  <si>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</si>
  <si>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</si>
  <si>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</si>
  <si>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</si>
  <si>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</si>
  <si>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</si>
  <si>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</si>
  <si>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</si>
  <si>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</si>
  <si>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</si>
  <si>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</si>
  <si>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</si>
  <si>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</si>
  <si>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</si>
  <si>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</si>
  <si>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</si>
  <si>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</si>
  <si>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</si>
  <si>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</si>
  <si>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</si>
  <si>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</si>
  <si>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</si>
  <si>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</si>
  <si>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</si>
  <si>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</si>
  <si>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</si>
  <si>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</si>
  <si>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</si>
  <si>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</si>
  <si>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</si>
  <si>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</si>
  <si>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</si>
  <si>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</si>
  <si>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</si>
  <si>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</si>
  <si>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</si>
  <si>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</si>
  <si>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</si>
  <si>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</si>
  <si>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</si>
  <si>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</si>
  <si>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</si>
  <si>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</si>
  <si>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</si>
  <si>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</si>
  <si>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</si>
  <si>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</si>
  <si>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</si>
  <si>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</si>
  <si>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</si>
  <si>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</si>
  <si>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</si>
  <si>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</si>
  <si>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</si>
  <si>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</si>
  <si>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</si>
  <si>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</si>
  <si>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</si>
  <si>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</si>
  <si>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</si>
  <si>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</si>
  <si>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</si>
  <si>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</si>
  <si>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</si>
  <si>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</si>
  <si>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</si>
  <si>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</si>
  <si>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</si>
  <si>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</si>
  <si>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</si>
  <si>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</si>
  <si>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</si>
  <si>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</si>
  <si>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</si>
  <si>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</si>
  <si>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</si>
  <si>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</si>
  <si>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</si>
  <si>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</si>
  <si>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</si>
  <si>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</si>
  <si>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</si>
  <si>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</si>
  <si>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</si>
  <si>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</si>
  <si>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</si>
  <si>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</si>
  <si>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</si>
  <si>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</si>
  <si>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</si>
  <si>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</si>
  <si>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</si>
  <si>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</si>
  <si>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</si>
  <si>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</si>
  <si>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</si>
  <si>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</si>
  <si>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</si>
  <si>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</si>
  <si>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</si>
  <si>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</si>
  <si>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</si>
  <si>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</si>
  <si>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</si>
  <si>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</si>
  <si>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</si>
  <si>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</si>
  <si>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</si>
  <si>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</si>
  <si>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</si>
  <si>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</si>
  <si>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</si>
  <si>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</si>
  <si>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</si>
  <si>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</si>
  <si>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</si>
  <si>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</si>
  <si>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</si>
  <si>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</si>
  <si>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</si>
  <si>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</si>
  <si>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</si>
  <si>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</si>
  <si>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</si>
  <si>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</si>
  <si>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</si>
  <si>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</si>
  <si>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</si>
  <si>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</si>
  <si>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</si>
  <si>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</si>
  <si>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</si>
  <si>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</si>
  <si>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</si>
  <si>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</si>
  <si>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</si>
  <si>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</si>
  <si>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</si>
  <si>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</si>
  <si>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</si>
  <si>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</si>
  <si>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</si>
  <si>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</si>
  <si>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</si>
  <si>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</si>
  <si>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</si>
  <si>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</si>
  <si>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</si>
  <si>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</si>
  <si>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</si>
  <si>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</si>
  <si>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</si>
  <si>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</si>
  <si>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</si>
  <si>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</si>
  <si>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</si>
  <si>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</si>
  <si>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</si>
  <si>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</si>
  <si>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</si>
  <si>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</si>
  <si>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</si>
  <si>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</si>
  <si>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</si>
  <si>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</si>
  <si>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</si>
  <si>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</si>
  <si>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</si>
  <si>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</si>
  <si>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</si>
  <si>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</si>
  <si>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</si>
  <si>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</si>
  <si>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</si>
  <si>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</si>
  <si>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</si>
  <si>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</si>
  <si>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</si>
  <si>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</si>
  <si>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</si>
  <si>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</si>
  <si>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</si>
  <si>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</si>
  <si>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</si>
  <si>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</si>
  <si>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</si>
  <si>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</si>
  <si>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</si>
  <si>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</si>
  <si>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</si>
  <si>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</si>
  <si>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</si>
  <si>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</si>
  <si>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</si>
  <si>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</si>
  <si>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</si>
  <si>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</si>
  <si>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</si>
  <si>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</si>
  <si>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</si>
  <si>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</si>
  <si>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</si>
  <si>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</si>
  <si>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</si>
  <si>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</si>
  <si>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</si>
  <si>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</si>
  <si>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</si>
  <si>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</si>
  <si>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</si>
  <si>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</si>
  <si>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</si>
  <si>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</si>
  <si>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</si>
  <si>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</si>
  <si>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</si>
  <si>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</si>
  <si>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</si>
  <si>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</si>
  <si>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</si>
  <si>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</si>
  <si>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</si>
  <si>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</si>
  <si>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</si>
  <si>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</si>
  <si>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</si>
  <si>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</si>
  <si>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</si>
  <si>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</si>
  <si>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</si>
  <si>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</si>
  <si>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</si>
  <si>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</si>
  <si>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</si>
  <si>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</si>
  <si>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</si>
  <si>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</si>
  <si>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</si>
  <si>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</si>
  <si>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</si>
  <si>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</si>
  <si>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</si>
  <si>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</si>
  <si>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</si>
  <si>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</si>
  <si>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</si>
  <si>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</si>
  <si>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</si>
  <si>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</si>
  <si>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</si>
  <si>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</si>
  <si>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</si>
  <si>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</si>
  <si>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</si>
  <si>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</si>
  <si>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</si>
  <si>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</si>
  <si>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</si>
  <si>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</si>
  <si>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</si>
  <si>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</si>
  <si>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</si>
  <si>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</si>
  <si>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</si>
  <si>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</si>
  <si>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</si>
  <si>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</si>
  <si>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</si>
  <si>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</si>
  <si>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</si>
  <si>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</si>
  <si>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</si>
  <si>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</si>
  <si>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</si>
  <si>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</si>
  <si>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</si>
  <si>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</si>
  <si>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</si>
  <si>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</si>
  <si>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</si>
  <si>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</si>
  <si>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</si>
  <si>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</si>
  <si>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</si>
  <si>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</si>
  <si>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</si>
  <si>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</si>
  <si>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</si>
  <si>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</si>
  <si>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</si>
  <si>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</si>
  <si>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</si>
  <si>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</si>
  <si>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</si>
  <si>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</si>
  <si>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</si>
  <si>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</si>
  <si>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</si>
  <si>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</si>
  <si>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</si>
  <si>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</si>
  <si>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</si>
  <si>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</si>
  <si>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</si>
  <si>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</si>
  <si>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</si>
  <si>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</si>
  <si>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</si>
  <si>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</si>
  <si>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</si>
  <si>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</si>
  <si>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</si>
  <si>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</si>
  <si>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</si>
  <si>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</si>
  <si>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</si>
  <si>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</si>
  <si>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</si>
  <si>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</si>
  <si>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</si>
  <si>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</si>
  <si>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</si>
  <si>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</si>
  <si>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</si>
  <si>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</si>
  <si>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</si>
  <si>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</si>
  <si>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</si>
  <si>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</si>
  <si>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</si>
  <si>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</si>
  <si>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</si>
  <si>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</si>
  <si>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</si>
  <si>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</si>
  <si>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</si>
  <si>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</si>
  <si>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</si>
  <si>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</si>
  <si>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</si>
  <si>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</si>
  <si>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</si>
  <si>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</si>
  <si>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</si>
  <si>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</si>
  <si>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</si>
  <si>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</si>
  <si>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</si>
  <si>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</si>
  <si>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</si>
  <si>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</si>
  <si>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</si>
  <si>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</si>
  <si>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</si>
  <si>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</si>
  <si>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</si>
  <si>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</si>
  <si>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</si>
  <si>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</si>
  <si>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</si>
  <si>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</si>
  <si>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</si>
  <si>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</si>
  <si>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</si>
  <si>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</si>
  <si>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</si>
  <si>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</si>
  <si>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</si>
  <si>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</si>
  <si>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</si>
  <si>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</si>
  <si>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</si>
  <si>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</si>
  <si>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</si>
  <si>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</si>
  <si>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</si>
  <si>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</si>
  <si>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</si>
  <si>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</si>
  <si>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</si>
  <si>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</si>
  <si>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</si>
  <si>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</si>
  <si>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</si>
  <si>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</si>
  <si>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</si>
  <si>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</si>
  <si>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</si>
  <si>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</si>
  <si>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</si>
  <si>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</si>
  <si>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</si>
  <si>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</si>
  <si>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</si>
  <si>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</si>
  <si>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</si>
  <si>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</si>
  <si>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</si>
  <si>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</si>
  <si>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</si>
  <si>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</si>
  <si>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</si>
  <si>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</si>
  <si>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</si>
  <si>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</si>
  <si>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</si>
  <si>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</si>
  <si>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</si>
  <si>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</si>
  <si>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</si>
  <si>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</si>
  <si>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</si>
  <si>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</si>
  <si>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</si>
  <si>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</si>
  <si>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</si>
  <si>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</si>
  <si>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</si>
  <si>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</si>
  <si>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</si>
  <si>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</si>
  <si>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</si>
  <si>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</si>
  <si>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</si>
  <si>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</si>
  <si>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</si>
  <si>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</si>
  <si>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</si>
  <si>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</si>
  <si>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</si>
  <si>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</si>
  <si>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</si>
  <si>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</si>
  <si>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</si>
  <si>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</si>
  <si>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</si>
  <si>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</si>
  <si>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</si>
  <si>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</si>
  <si>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</si>
  <si>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</si>
  <si>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</si>
  <si>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</si>
  <si>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</si>
  <si>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</si>
  <si>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</si>
  <si>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</si>
  <si>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</si>
  <si>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</si>
  <si>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</si>
  <si>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</si>
  <si>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</si>
  <si>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</si>
  <si>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</si>
  <si>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</si>
  <si>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</si>
  <si>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</si>
  <si>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</si>
  <si>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</si>
  <si>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</si>
  <si>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</si>
  <si>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</si>
  <si>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</si>
  <si>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</si>
  <si>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</si>
  <si>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</si>
  <si>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</si>
  <si>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</si>
  <si>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</si>
  <si>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</si>
  <si>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</si>
  <si>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</si>
  <si>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</si>
  <si>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</si>
  <si>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</si>
  <si>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</si>
  <si>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</si>
  <si>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</si>
  <si>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</si>
  <si>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</si>
  <si>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</si>
  <si>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</si>
  <si>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</si>
  <si>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</si>
  <si>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</si>
  <si>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</si>
  <si>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</si>
  <si>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</si>
  <si>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</si>
  <si>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</si>
  <si>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</si>
  <si>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</si>
  <si>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</si>
  <si>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</si>
  <si>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</si>
  <si>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</si>
  <si>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</si>
  <si>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</si>
  <si>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</si>
  <si>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</si>
  <si>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</si>
  <si>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</si>
  <si>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</si>
  <si>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</si>
  <si>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</si>
  <si>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</si>
  <si>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</si>
  <si>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</si>
  <si>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</si>
  <si>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</si>
  <si>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</si>
  <si>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</si>
  <si>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</si>
  <si>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</si>
  <si>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</si>
  <si>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</si>
  <si>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</si>
  <si>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</si>
  <si>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</si>
  <si>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</si>
  <si>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</si>
  <si>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</si>
  <si>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</si>
  <si>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</si>
  <si>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</si>
  <si>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</si>
  <si>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</si>
  <si>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</si>
  <si>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</si>
  <si>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</si>
  <si>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</si>
  <si>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</si>
  <si>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</si>
  <si>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</si>
  <si>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</si>
  <si>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</si>
  <si>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</si>
  <si>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</si>
  <si>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</si>
  <si>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</si>
  <si>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</si>
  <si>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</si>
  <si>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</si>
  <si>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</si>
  <si>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</si>
  <si>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</si>
  <si>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</si>
  <si>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</si>
  <si>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</si>
  <si>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</si>
  <si>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</si>
  <si>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</si>
  <si>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</si>
  <si>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</si>
  <si>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</si>
  <si>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</si>
  <si>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</si>
  <si>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</si>
  <si>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</si>
  <si>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</si>
  <si>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</si>
  <si>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</si>
  <si>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</si>
  <si>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</si>
  <si>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</si>
  <si>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</si>
  <si>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</si>
  <si>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</si>
  <si>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</si>
  <si>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</si>
  <si>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</si>
  <si>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</si>
  <si>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</si>
  <si>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</si>
  <si>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</si>
  <si>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</si>
  <si>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</si>
  <si>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</si>
  <si>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</si>
  <si>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</si>
  <si>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</si>
  <si>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</si>
  <si>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</si>
  <si>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</si>
  <si>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</si>
  <si>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</si>
  <si>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</si>
  <si>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</si>
  <si>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</si>
  <si>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</si>
  <si>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</si>
  <si>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</si>
  <si>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</si>
  <si>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</si>
  <si>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</si>
  <si>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</si>
  <si>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</si>
  <si>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</si>
  <si>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</si>
  <si>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</si>
  <si>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</si>
  <si>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</si>
  <si>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</si>
  <si>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</si>
  <si>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</si>
  <si>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</si>
  <si>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</si>
  <si>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</si>
  <si>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</si>
  <si>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</si>
  <si>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</si>
  <si>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</si>
  <si>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</si>
  <si>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</si>
  <si>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</si>
  <si>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</si>
  <si>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</si>
  <si>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</si>
  <si>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</si>
  <si>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</si>
  <si>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</si>
  <si>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</si>
  <si>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</si>
  <si>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</si>
  <si>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</si>
  <si>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</si>
  <si>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</si>
  <si>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</si>
  <si>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</si>
  <si>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</si>
  <si>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</si>
  <si>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</si>
  <si>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</si>
  <si>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</si>
  <si>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</si>
  <si>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</si>
  <si>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</si>
  <si>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</si>
  <si>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</si>
  <si>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</si>
  <si>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</si>
  <si>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</si>
  <si>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</si>
  <si>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</si>
  <si>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</si>
  <si>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</si>
  <si>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</si>
  <si>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</si>
  <si>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</si>
  <si>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</si>
  <si>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</si>
  <si>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</si>
  <si>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</si>
  <si>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</si>
  <si>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</si>
  <si>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</si>
  <si>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</si>
  <si>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</si>
  <si>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</si>
  <si>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</si>
  <si>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</si>
  <si>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</si>
  <si>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</si>
  <si>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</si>
  <si>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</si>
  <si>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</si>
  <si>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</si>
  <si>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</si>
  <si>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</si>
  <si>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</si>
  <si>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</si>
  <si>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</si>
  <si>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</si>
  <si>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</si>
  <si>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</si>
  <si>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</si>
  <si>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</si>
  <si>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</si>
  <si>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</si>
  <si>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</si>
  <si>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</si>
  <si>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</si>
  <si>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</si>
  <si>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</si>
  <si>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</si>
  <si>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</si>
  <si>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</si>
  <si>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</si>
  <si>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</si>
  <si>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</si>
  <si>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</si>
  <si>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</si>
  <si>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</si>
  <si>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</si>
  <si>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</si>
  <si>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</si>
  <si>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</si>
  <si>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</si>
  <si>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</si>
  <si>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</si>
  <si>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</si>
  <si>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</si>
  <si>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</si>
  <si>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</si>
  <si>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</si>
  <si>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</si>
  <si>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</si>
  <si>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</si>
  <si>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</si>
  <si>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</si>
  <si>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</si>
  <si>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</si>
  <si>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</si>
  <si>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</si>
  <si>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</si>
  <si>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</si>
  <si>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</si>
  <si>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</si>
  <si>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</si>
  <si>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</si>
  <si>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</si>
  <si>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</si>
  <si>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</si>
  <si>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</si>
  <si>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</si>
  <si>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</si>
  <si>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</si>
  <si>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</si>
  <si>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</si>
  <si>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</si>
  <si>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</si>
  <si>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</si>
  <si>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</si>
  <si>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</si>
  <si>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</si>
  <si>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</si>
  <si>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</si>
  <si>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</si>
  <si>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</si>
  <si>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</si>
  <si>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</si>
  <si>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</si>
  <si>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</si>
  <si>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</si>
  <si>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</si>
  <si>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</si>
  <si>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</si>
  <si>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</si>
  <si>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</si>
  <si>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</si>
  <si>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</si>
  <si>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</si>
  <si>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</si>
  <si>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</si>
  <si>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</si>
  <si>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</si>
  <si>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</si>
  <si>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</si>
  <si>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</si>
  <si>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</si>
  <si>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</si>
  <si>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</si>
  <si>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</si>
  <si>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</si>
  <si>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</si>
  <si>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</si>
  <si>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</si>
  <si>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</si>
  <si>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</si>
  <si>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</si>
  <si>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</si>
  <si>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</si>
  <si>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</si>
  <si>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</si>
  <si>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</si>
  <si>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</si>
  <si>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</si>
  <si>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</si>
  <si>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</si>
  <si>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</si>
  <si>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</si>
  <si>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</si>
  <si>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</si>
  <si>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</si>
  <si>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</si>
  <si>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</si>
  <si>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</si>
  <si>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</si>
  <si>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</si>
  <si>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</si>
  <si>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</si>
  <si>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</si>
  <si>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</si>
  <si>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</si>
  <si>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</si>
  <si>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</si>
  <si>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</si>
  <si>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</si>
  <si>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</si>
  <si>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</si>
  <si>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</si>
  <si>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</si>
  <si>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</si>
  <si>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</si>
  <si>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</si>
  <si>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</si>
  <si>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</si>
  <si>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</si>
  <si>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</si>
  <si>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</si>
  <si>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</si>
  <si>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</si>
  <si>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</si>
  <si>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</si>
  <si>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</si>
  <si>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</si>
  <si>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</si>
  <si>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</si>
  <si>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</si>
  <si>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</si>
  <si>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</si>
  <si>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</si>
  <si>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</si>
  <si>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</si>
  <si>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</si>
  <si>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</si>
  <si>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</si>
  <si>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</si>
  <si>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</si>
  <si>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</si>
  <si>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</si>
  <si>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</si>
  <si>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</si>
  <si>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</si>
  <si>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</si>
  <si>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</si>
  <si>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</si>
  <si>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</si>
  <si>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</si>
  <si>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</si>
  <si>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</si>
  <si>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</si>
  <si>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</si>
  <si>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</si>
  <si>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</si>
  <si>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</si>
  <si>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</si>
  <si>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</si>
  <si>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</si>
  <si>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</si>
  <si>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</si>
  <si>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</si>
  <si>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</si>
  <si>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</si>
  <si>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</si>
  <si>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</si>
  <si>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</si>
  <si>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</si>
  <si>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</si>
  <si>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</si>
  <si>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</si>
  <si>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</si>
  <si>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</si>
  <si>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</si>
  <si>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</si>
  <si>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</si>
  <si>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</si>
  <si>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</si>
  <si>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</si>
  <si>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</si>
  <si>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</si>
  <si>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</si>
  <si>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</si>
  <si>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</si>
  <si>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</si>
  <si>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</si>
  <si>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</si>
  <si>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</si>
  <si>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</si>
  <si>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</si>
  <si>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</si>
  <si>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</si>
  <si>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</si>
  <si>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</si>
  <si>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</si>
  <si>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</si>
  <si>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</si>
  <si>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</si>
  <si>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</si>
  <si>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</si>
  <si>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</si>
  <si>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</si>
  <si>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</si>
  <si>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</si>
  <si>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</si>
  <si>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</si>
  <si>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</si>
  <si>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</si>
  <si>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</si>
  <si>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</si>
  <si>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</si>
  <si>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</si>
  <si>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</si>
  <si>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</si>
  <si>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</si>
  <si>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</si>
  <si>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</si>
  <si>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</si>
  <si>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</si>
  <si>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</si>
  <si>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</si>
  <si>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</si>
  <si>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</si>
  <si>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</si>
  <si>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</si>
  <si>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</si>
  <si>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</si>
  <si>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</si>
  <si>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</si>
  <si>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</si>
  <si>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</si>
  <si>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</si>
  <si>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</si>
  <si>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</si>
  <si>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</si>
  <si>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</si>
  <si>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</si>
  <si>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</si>
  <si>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</si>
  <si>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</si>
  <si>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</si>
  <si>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</si>
  <si>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</si>
  <si>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</si>
  <si>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</si>
  <si>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</si>
  <si>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</si>
  <si>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</si>
  <si>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</si>
  <si>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</si>
  <si>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</si>
  <si>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</si>
  <si>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</si>
  <si>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</si>
  <si>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</si>
  <si>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</si>
  <si>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</si>
  <si>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</si>
  <si>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</si>
  <si>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</si>
  <si>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</si>
  <si>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</si>
  <si>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</si>
  <si>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</si>
  <si>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</si>
  <si>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</si>
  <si>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</si>
  <si>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</si>
  <si>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</si>
  <si>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</si>
  <si>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</si>
  <si>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</si>
  <si>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</si>
  <si>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</si>
  <si>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</si>
  <si>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</si>
  <si>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</si>
  <si>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</si>
  <si>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</si>
  <si>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</si>
  <si>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</si>
  <si>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</si>
  <si>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</si>
  <si>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</si>
  <si>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</si>
  <si>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</si>
  <si>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</si>
  <si>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</si>
  <si>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</si>
  <si>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</si>
  <si>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</si>
  <si>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</si>
  <si>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</si>
  <si>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</si>
  <si>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</si>
  <si>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</si>
  <si>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</si>
  <si>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</si>
  <si>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</si>
  <si>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</si>
  <si>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</si>
  <si>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</si>
  <si>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</si>
  <si>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</si>
  <si>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</si>
  <si>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</si>
  <si>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</si>
  <si>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</si>
  <si>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</si>
  <si>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</si>
  <si>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</si>
  <si>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</si>
  <si>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</si>
  <si>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</si>
  <si>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</si>
  <si>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</si>
  <si>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</si>
  <si>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</si>
  <si>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</si>
  <si>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</si>
  <si>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</si>
  <si>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</si>
  <si>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</si>
  <si>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</si>
  <si>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</si>
  <si>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</si>
  <si>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</si>
  <si>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</si>
  <si>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</si>
  <si>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</si>
  <si>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</si>
  <si>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</si>
  <si>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</si>
  <si>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</si>
  <si>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</si>
  <si>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</si>
  <si>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</si>
  <si>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</si>
  <si>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</si>
  <si>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</si>
  <si>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</si>
  <si>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</si>
  <si>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</si>
  <si>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</si>
  <si>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</si>
  <si>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</si>
  <si>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</si>
  <si>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</si>
  <si>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</si>
  <si>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</si>
  <si>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</si>
  <si>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</si>
  <si>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</si>
  <si>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</si>
  <si>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</si>
  <si>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</si>
  <si>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</si>
  <si>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</si>
  <si>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</si>
  <si>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</si>
  <si>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</si>
  <si>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</si>
  <si>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</si>
  <si>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</si>
  <si>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</si>
  <si>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</si>
  <si>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</si>
  <si>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</si>
  <si>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</si>
  <si>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</si>
  <si>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</si>
  <si>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</si>
  <si>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</si>
  <si>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</si>
  <si>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</si>
  <si>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</si>
  <si>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</si>
  <si>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</si>
  <si>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</si>
  <si>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</si>
  <si>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</si>
  <si>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</si>
  <si>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</si>
  <si>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</si>
  <si>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</si>
  <si>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</si>
  <si>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</si>
  <si>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</si>
  <si>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</si>
  <si>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</si>
  <si>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</si>
  <si>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</si>
  <si>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</si>
  <si>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</si>
  <si>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</si>
  <si>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</si>
  <si>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</si>
  <si>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</si>
  <si>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</si>
  <si>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</si>
  <si>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</si>
  <si>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</si>
  <si>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</si>
  <si>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</si>
  <si>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</si>
  <si>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</si>
  <si>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</si>
  <si>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</si>
  <si>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</si>
  <si>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</si>
  <si>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</si>
  <si>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</si>
  <si>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</si>
  <si>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</si>
  <si>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</si>
  <si>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</si>
  <si>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</si>
  <si>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</si>
  <si>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</si>
  <si>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</si>
  <si>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</si>
  <si>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</si>
  <si>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</si>
  <si>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</si>
  <si>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</si>
  <si>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</si>
  <si>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</si>
  <si>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</si>
  <si>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</si>
  <si>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</si>
  <si>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</si>
  <si>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</si>
  <si>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</si>
  <si>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</si>
  <si>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</si>
  <si>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</si>
  <si>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</si>
  <si>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</si>
  <si>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</si>
  <si>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</si>
  <si>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</si>
  <si>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</si>
  <si>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</si>
  <si>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</si>
  <si>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</si>
  <si>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</si>
  <si>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</si>
  <si>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</si>
  <si>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</si>
  <si>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</si>
  <si>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</si>
  <si>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</si>
  <si>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</si>
  <si>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</si>
  <si>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</si>
  <si>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</si>
  <si>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</si>
  <si>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</si>
  <si>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</si>
  <si>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</si>
  <si>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</si>
  <si>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</si>
  <si>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</si>
  <si>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</si>
  <si>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</si>
  <si>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</si>
  <si>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</si>
  <si>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</si>
  <si>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</si>
  <si>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</si>
  <si>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</si>
  <si>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</si>
  <si>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</si>
  <si>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</si>
  <si>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</si>
  <si>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</si>
  <si>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</si>
  <si>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</si>
  <si>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</si>
  <si>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</si>
  <si>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</si>
  <si>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</si>
  <si>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</si>
  <si>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</si>
  <si>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</si>
  <si>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</si>
  <si>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</si>
  <si>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</si>
  <si>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</si>
  <si>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</si>
  <si>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</si>
  <si>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</si>
  <si>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</si>
  <si>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</si>
  <si>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</si>
  <si>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</si>
  <si>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</si>
  <si>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</si>
  <si>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</si>
  <si>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</si>
  <si>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</si>
  <si>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</si>
  <si>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</si>
  <si>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</si>
  <si>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</si>
  <si>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</si>
  <si>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</si>
  <si>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</si>
  <si>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</si>
  <si>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</si>
  <si>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</si>
  <si>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</si>
  <si>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</si>
  <si>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</si>
  <si>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</si>
  <si>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</si>
  <si>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</si>
  <si>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</si>
  <si>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</si>
  <si>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</si>
  <si>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</si>
  <si>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</si>
  <si>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</si>
  <si>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</si>
  <si>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</si>
  <si>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</si>
  <si>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</si>
  <si>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</si>
  <si>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</si>
  <si>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</si>
  <si>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</si>
  <si>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</si>
  <si>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</si>
  <si>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</si>
  <si>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</si>
  <si>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</si>
  <si>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</si>
  <si>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</si>
  <si>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</si>
  <si>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</si>
  <si>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</si>
  <si>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</si>
  <si>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</si>
  <si>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</si>
  <si>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</si>
  <si>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</si>
  <si>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</si>
  <si>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</si>
  <si>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</si>
  <si>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</si>
  <si>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</si>
  <si>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</si>
  <si>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</si>
  <si>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</si>
  <si>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</si>
  <si>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</si>
  <si>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</si>
  <si>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</si>
  <si>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</si>
  <si>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</si>
  <si>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</si>
  <si>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</si>
  <si>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</si>
  <si>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</si>
  <si>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</si>
  <si>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</si>
  <si>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</si>
  <si>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</si>
  <si>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</si>
  <si>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</si>
  <si>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</si>
  <si>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</si>
  <si>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</si>
  <si>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</si>
  <si>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</si>
  <si>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</si>
  <si>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</si>
  <si>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</si>
  <si>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</si>
  <si>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</si>
  <si>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</si>
  <si>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</si>
  <si>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</si>
  <si>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</si>
  <si>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</si>
  <si>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</si>
  <si>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</si>
  <si>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</si>
  <si>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</si>
  <si>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</si>
  <si>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</si>
  <si>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</si>
  <si>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</si>
  <si>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</si>
  <si>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</si>
  <si>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</si>
  <si>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</si>
  <si>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</si>
  <si>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</si>
  <si>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</si>
  <si>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</si>
  <si>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</si>
  <si>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</si>
  <si>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</si>
  <si>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</si>
  <si>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</si>
  <si>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</si>
  <si>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</si>
  <si>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</si>
  <si>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</si>
  <si>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</si>
  <si>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</si>
  <si>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</si>
  <si>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</si>
  <si>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</si>
  <si>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</si>
  <si>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</si>
  <si>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</si>
  <si>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</si>
  <si>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</si>
  <si>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</si>
  <si>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</si>
  <si>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</si>
  <si>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</si>
  <si>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</si>
  <si>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</si>
  <si>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</si>
  <si>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</si>
  <si>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</si>
  <si>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</si>
  <si>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</si>
  <si>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</si>
  <si>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</si>
  <si>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</si>
  <si>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</si>
  <si>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</si>
  <si>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</si>
  <si>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</si>
  <si>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</si>
  <si>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</si>
  <si>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</si>
  <si>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</si>
  <si>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</si>
  <si>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</si>
  <si>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</si>
  <si>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</si>
  <si>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</si>
  <si>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</si>
  <si>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</si>
  <si>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</si>
  <si>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</si>
  <si>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</si>
  <si>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</si>
  <si>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</si>
  <si>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</si>
  <si>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</si>
  <si>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</si>
  <si>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</si>
  <si>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</si>
  <si>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</si>
  <si>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</si>
  <si>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</si>
  <si>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</si>
  <si>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</si>
  <si>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</si>
  <si>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</si>
  <si>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</si>
  <si>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</si>
  <si>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</si>
  <si>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</si>
  <si>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</si>
  <si>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</si>
  <si>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</si>
  <si>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</si>
  <si>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</si>
  <si>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</si>
  <si>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</si>
  <si>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</si>
  <si>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</si>
  <si>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</si>
  <si>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</si>
  <si>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</si>
  <si>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</si>
  <si>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</si>
  <si>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</si>
  <si>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</si>
  <si>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</si>
  <si>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</si>
  <si>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</si>
  <si>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</si>
  <si>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</si>
  <si>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</si>
  <si>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</si>
  <si>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</si>
  <si>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</si>
  <si>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</si>
  <si>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</si>
  <si>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</si>
  <si>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</si>
  <si>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</si>
  <si>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</si>
  <si>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</si>
  <si>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</si>
  <si>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</si>
  <si>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</si>
  <si>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</si>
  <si>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</si>
  <si>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</si>
  <si>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</si>
  <si>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</si>
  <si>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</si>
  <si>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</si>
  <si>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</si>
  <si>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</si>
  <si>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</si>
  <si>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</si>
  <si>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</si>
  <si>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</si>
  <si>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</si>
  <si>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</si>
  <si>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</si>
  <si>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</si>
  <si>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</si>
  <si>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</si>
  <si>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</si>
  <si>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</si>
  <si>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</si>
  <si>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</si>
  <si>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</si>
  <si>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</si>
  <si>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</si>
  <si>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</si>
  <si>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</si>
  <si>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</si>
  <si>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</si>
  <si>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</si>
  <si>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</si>
  <si>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</si>
  <si>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</si>
  <si>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</si>
  <si>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</si>
  <si>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</si>
  <si>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</si>
  <si>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</si>
  <si>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</si>
  <si>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</si>
  <si>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</si>
  <si>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</si>
  <si>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</si>
  <si>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</si>
  <si>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</si>
  <si>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</si>
  <si>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</si>
  <si>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</si>
  <si>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</si>
  <si>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</si>
  <si>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</si>
  <si>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</si>
  <si>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</si>
  <si>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</si>
  <si>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</si>
  <si>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</si>
  <si>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</si>
  <si>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</si>
  <si>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</si>
  <si>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</si>
  <si>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</si>
  <si>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</si>
  <si>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</si>
  <si>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</si>
  <si>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</si>
  <si>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</si>
  <si>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</si>
  <si>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</si>
  <si>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</si>
  <si>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</si>
  <si>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</si>
  <si>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</si>
  <si>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</si>
  <si>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</si>
  <si>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</si>
  <si>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</si>
  <si>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</si>
  <si>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</si>
  <si>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</si>
  <si>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</si>
  <si>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</si>
  <si>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</si>
  <si>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</si>
  <si>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</si>
  <si>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</si>
  <si>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</si>
  <si>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</si>
  <si>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</si>
  <si>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</si>
  <si>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</si>
  <si>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</si>
  <si>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</si>
  <si>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</si>
  <si>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</si>
  <si>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</si>
  <si>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</si>
  <si>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</si>
  <si>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</si>
  <si>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</si>
  <si>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</si>
  <si>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</si>
  <si>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</si>
  <si>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</si>
  <si>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</si>
  <si>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</si>
  <si>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</si>
  <si>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</si>
  <si>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</si>
  <si>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</si>
  <si>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</si>
  <si>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</si>
  <si>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</si>
  <si>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</si>
  <si>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</si>
  <si>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</si>
  <si>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</si>
  <si>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</si>
  <si>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</si>
  <si>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</si>
  <si>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</si>
  <si>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</si>
  <si>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</si>
  <si>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</si>
  <si>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</si>
  <si>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</si>
  <si>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</si>
  <si>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</si>
  <si>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</si>
  <si>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</si>
  <si>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</si>
  <si>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</si>
  <si>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</si>
  <si>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</si>
  <si>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</si>
  <si>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</si>
  <si>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</si>
  <si>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</si>
  <si>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</si>
  <si>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</si>
  <si>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</si>
  <si>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</si>
  <si>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</si>
  <si>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</si>
  <si>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</si>
  <si>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</si>
  <si>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</si>
  <si>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</si>
  <si>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</si>
  <si>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</si>
  <si>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</si>
  <si>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</si>
  <si>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</si>
  <si>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</si>
  <si>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</si>
  <si>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</si>
  <si>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</si>
  <si>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</si>
  <si>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</si>
  <si>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</si>
  <si>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</si>
  <si>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</si>
  <si>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</si>
  <si>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</si>
  <si>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</si>
  <si>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</si>
  <si>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</si>
  <si>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</si>
  <si>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</si>
  <si>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</si>
  <si>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</si>
  <si>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</si>
  <si>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</si>
  <si>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</si>
  <si>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</si>
  <si>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</si>
  <si>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</si>
  <si>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</si>
  <si>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</si>
  <si>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</si>
  <si>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</si>
  <si>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</si>
  <si>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</si>
  <si>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</si>
  <si>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</si>
  <si>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</si>
  <si>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</si>
  <si>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</si>
  <si>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</si>
  <si>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</si>
  <si>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</si>
  <si>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</si>
  <si>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</si>
  <si>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</si>
  <si>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</si>
  <si>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</si>
  <si>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</si>
  <si>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</si>
  <si>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</si>
  <si>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</si>
  <si>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</si>
  <si>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</si>
  <si>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</si>
  <si>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</si>
  <si>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</si>
  <si>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</si>
  <si>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</si>
  <si>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</si>
  <si>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</si>
  <si>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</si>
  <si>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</si>
  <si>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</si>
  <si>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</si>
  <si>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</si>
  <si>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</si>
  <si>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</si>
  <si>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</si>
  <si>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</si>
  <si>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</si>
  <si>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</si>
  <si>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</si>
  <si>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</si>
  <si>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</si>
  <si>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</si>
  <si>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</si>
  <si>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</si>
  <si>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</si>
  <si>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</si>
  <si>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</si>
  <si>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</si>
  <si>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</si>
  <si>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</si>
  <si>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</si>
  <si>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</si>
  <si>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</si>
  <si>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</si>
  <si>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</si>
  <si>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</si>
  <si>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</si>
  <si>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</si>
  <si>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</si>
  <si>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</si>
  <si>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</si>
  <si>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</si>
  <si>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</si>
  <si>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</si>
  <si>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</si>
  <si>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</si>
  <si>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</si>
  <si>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</si>
  <si>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</si>
  <si>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</si>
  <si>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</si>
  <si>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</si>
  <si>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</si>
  <si>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</si>
  <si>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</si>
  <si>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</si>
  <si>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</si>
  <si>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</si>
  <si>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</si>
  <si>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</si>
  <si>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</si>
  <si>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</si>
  <si>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</si>
  <si>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</si>
  <si>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</si>
  <si>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</si>
  <si>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</si>
  <si>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</si>
  <si>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</si>
  <si>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</si>
  <si>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</si>
  <si>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</si>
  <si>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</si>
  <si>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</si>
  <si>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</si>
  <si>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</si>
  <si>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</si>
  <si>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</si>
  <si>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</si>
  <si>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</si>
  <si>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</si>
  <si>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</si>
  <si>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</si>
  <si>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</si>
  <si>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</si>
  <si>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</si>
  <si>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</si>
  <si>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</si>
  <si>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</si>
  <si>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</si>
  <si>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</si>
  <si>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</si>
  <si>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</si>
  <si>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</si>
  <si>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</si>
  <si>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</si>
  <si>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</si>
  <si>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</si>
  <si>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</si>
  <si>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</si>
  <si>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</si>
  <si>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</si>
  <si>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</si>
  <si>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</si>
  <si>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</si>
  <si>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</si>
  <si>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</si>
  <si>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</si>
  <si>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</si>
  <si>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</si>
  <si>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</si>
  <si>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</si>
  <si>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</si>
  <si>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</si>
  <si>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</si>
  <si>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</si>
  <si>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</si>
  <si>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</si>
  <si>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</si>
  <si>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</si>
  <si>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</si>
  <si>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</si>
  <si>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</si>
  <si>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</si>
  <si>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</si>
  <si>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</si>
  <si>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</si>
  <si>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</si>
  <si>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</si>
  <si>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</si>
  <si>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</si>
  <si>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</si>
  <si>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</si>
  <si>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</si>
  <si>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</si>
  <si>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</si>
  <si>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</si>
  <si>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</si>
  <si>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</si>
  <si>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</si>
  <si>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</si>
  <si>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</si>
  <si>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</si>
  <si>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</si>
  <si>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</si>
  <si>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</si>
  <si>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</si>
  <si>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</si>
  <si>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</si>
  <si>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</si>
  <si>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</si>
  <si>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</si>
  <si>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</si>
  <si>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</si>
  <si>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</si>
  <si>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</si>
  <si>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</si>
  <si>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</si>
  <si>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</si>
  <si>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</si>
  <si>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</si>
  <si>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</si>
  <si>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</si>
  <si>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</si>
  <si>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</si>
  <si>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</si>
  <si>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</si>
  <si>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</si>
  <si>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</si>
  <si>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</si>
  <si>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</si>
  <si>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</si>
  <si>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</si>
  <si>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</si>
  <si>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</si>
  <si>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</si>
  <si>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</si>
  <si>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</si>
  <si>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</si>
  <si>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</si>
  <si>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</si>
  <si>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</si>
  <si>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</si>
  <si>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</si>
  <si>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</si>
  <si>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</si>
  <si>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</si>
  <si>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</si>
  <si>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</si>
  <si>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</si>
  <si>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</si>
  <si>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</si>
  <si>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</si>
  <si>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</si>
  <si>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</si>
  <si>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</si>
  <si>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</si>
  <si>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</si>
  <si>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</si>
  <si>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</si>
  <si>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</si>
  <si>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</si>
  <si>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</si>
  <si>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</si>
  <si>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</si>
  <si>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</si>
  <si>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</si>
  <si>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</si>
  <si>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</si>
  <si>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</si>
  <si>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</si>
  <si>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</si>
  <si>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</si>
  <si>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</si>
  <si>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</si>
  <si>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</si>
  <si>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</si>
  <si>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</si>
  <si>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</si>
  <si>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</si>
  <si>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</si>
  <si>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</si>
  <si>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</si>
  <si>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</si>
  <si>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</si>
  <si>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</si>
  <si>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</si>
  <si>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</si>
  <si>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</si>
  <si>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</si>
  <si>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</si>
  <si>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</si>
  <si>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</si>
  <si>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</si>
  <si>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</si>
  <si>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</si>
  <si>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</si>
  <si>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</si>
  <si>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</si>
  <si>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</si>
  <si>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</si>
  <si>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</si>
  <si>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</si>
  <si>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</si>
  <si>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</si>
  <si>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</si>
  <si>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</si>
  <si>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</si>
  <si>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</si>
  <si>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</si>
  <si>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</si>
  <si>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</si>
  <si>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</si>
  <si>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</si>
  <si>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</si>
  <si>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</si>
  <si>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</si>
  <si>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</si>
  <si>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</si>
  <si>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</si>
  <si>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</si>
  <si>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</si>
  <si>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</si>
  <si>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</si>
  <si>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</si>
  <si>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</si>
  <si>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</si>
  <si>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</si>
  <si>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</si>
  <si>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</si>
  <si>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</si>
  <si>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</si>
  <si>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</si>
  <si>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</si>
  <si>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</si>
  <si>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</si>
  <si>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</si>
  <si>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</si>
  <si>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</si>
  <si>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</si>
  <si>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</si>
  <si>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</si>
  <si>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</si>
  <si>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</si>
  <si>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</si>
  <si>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</si>
  <si>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</si>
  <si>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</si>
  <si>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</si>
  <si>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</si>
  <si>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</si>
  <si>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</si>
  <si>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</si>
  <si>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</si>
  <si>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</si>
  <si>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</si>
  <si>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</si>
  <si>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</si>
  <si>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</si>
  <si>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</si>
  <si>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</si>
  <si>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</si>
  <si>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</si>
  <si>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</si>
  <si>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</si>
  <si>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</si>
  <si>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</si>
  <si>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</si>
  <si>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</si>
  <si>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</si>
  <si>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</si>
  <si>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</si>
  <si>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</si>
  <si>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</si>
  <si>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</si>
  <si>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</si>
  <si>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</si>
  <si>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</si>
  <si>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</si>
  <si>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</si>
  <si>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</si>
  <si>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</si>
  <si>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</si>
  <si>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</si>
  <si>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</si>
  <si>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</si>
  <si>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</si>
  <si>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</si>
  <si>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</si>
  <si>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</si>
  <si>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</si>
  <si>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</si>
  <si>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</si>
  <si>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</si>
  <si>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</si>
  <si>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</si>
  <si>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</si>
  <si>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</si>
  <si>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</si>
  <si>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</si>
  <si>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</si>
  <si>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</si>
  <si>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</si>
  <si>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</si>
  <si>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</si>
  <si>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</si>
  <si>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</si>
  <si>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</si>
  <si>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</si>
  <si>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</si>
  <si>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</si>
  <si>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</si>
  <si>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</si>
  <si>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</si>
  <si>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</si>
  <si>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</si>
  <si>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</si>
  <si>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</si>
  <si>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</si>
  <si>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</si>
  <si>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</si>
  <si>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</si>
  <si>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</si>
  <si>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</si>
  <si>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</si>
  <si>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</si>
  <si>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</si>
  <si>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</si>
  <si>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</si>
  <si>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</si>
  <si>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</si>
  <si>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</si>
  <si>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</si>
  <si>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</si>
  <si>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</si>
  <si>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</si>
  <si>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</si>
  <si>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</si>
  <si>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</si>
  <si>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</si>
  <si>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</si>
  <si>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</si>
  <si>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</si>
  <si>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</si>
  <si>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</si>
  <si>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</si>
  <si>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</si>
  <si>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</si>
  <si>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</si>
  <si>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</si>
  <si>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</si>
  <si>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</si>
  <si>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</si>
  <si>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</si>
  <si>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</si>
  <si>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</si>
  <si>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</si>
  <si>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</si>
  <si>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</si>
  <si>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</si>
  <si>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</si>
  <si>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</si>
  <si>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</si>
  <si>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</si>
  <si>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</si>
  <si>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</si>
  <si>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</si>
  <si>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</si>
  <si>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</si>
  <si>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</si>
  <si>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</si>
  <si>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</si>
  <si>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</si>
  <si>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</si>
  <si>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</si>
  <si>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</si>
  <si>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</si>
  <si>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</si>
  <si>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</si>
  <si>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</si>
  <si>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</si>
  <si>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</si>
  <si>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</si>
  <si>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</si>
  <si>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</si>
  <si>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</si>
  <si>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</si>
  <si>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</si>
  <si>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</si>
  <si>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</si>
  <si>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</si>
  <si>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</si>
  <si>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</si>
  <si>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</si>
  <si>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</si>
  <si>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</si>
  <si>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</si>
  <si>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</si>
  <si>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</si>
  <si>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</si>
  <si>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</si>
  <si>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</si>
  <si>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</si>
  <si>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</si>
  <si>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</si>
  <si>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</si>
  <si>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</si>
  <si>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</si>
  <si>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</si>
  <si>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</si>
  <si>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</si>
  <si>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</si>
  <si>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</si>
  <si>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</si>
  <si>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</si>
  <si>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</si>
  <si>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</si>
  <si>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</si>
  <si>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</si>
  <si>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</si>
  <si>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</si>
  <si>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</si>
  <si>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</si>
  <si>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</si>
  <si>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</si>
  <si>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</si>
  <si>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</si>
  <si>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</si>
  <si>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</si>
  <si>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</si>
  <si>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</si>
  <si>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</si>
  <si>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</si>
  <si>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</si>
  <si>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</si>
  <si>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</si>
  <si>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</si>
  <si>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</si>
  <si>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</si>
  <si>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</si>
  <si>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</si>
  <si>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</si>
  <si>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</si>
  <si>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</si>
  <si>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</si>
  <si>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</si>
  <si>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</si>
  <si>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</si>
  <si>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</si>
  <si>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</si>
  <si>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</si>
  <si>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</si>
  <si>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</si>
  <si>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</si>
  <si>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</si>
  <si>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</si>
  <si>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</si>
  <si>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</si>
  <si>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</si>
  <si>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</si>
  <si>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</si>
  <si>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</si>
  <si>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</si>
  <si>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</si>
  <si>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</si>
  <si>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</si>
  <si>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</si>
  <si>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</si>
  <si>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</si>
  <si>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</si>
  <si>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</si>
  <si>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</si>
  <si>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</si>
  <si>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</si>
  <si>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</si>
  <si>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</si>
  <si>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</si>
  <si>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</si>
  <si>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</si>
  <si>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</si>
  <si>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</si>
  <si>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</si>
  <si>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</si>
  <si>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</si>
  <si>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</si>
  <si>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</si>
  <si>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</si>
  <si>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</si>
  <si>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</si>
  <si>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</si>
  <si>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</si>
  <si>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</si>
  <si>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</si>
  <si>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</si>
  <si>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</si>
  <si>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</si>
  <si>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</si>
  <si>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</si>
  <si>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</si>
  <si>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</si>
  <si>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</si>
  <si>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</si>
  <si>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</si>
  <si>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</si>
  <si>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</si>
  <si>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</si>
  <si>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</si>
  <si>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</si>
  <si>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</si>
  <si>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</si>
  <si>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</si>
  <si>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</si>
  <si>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</si>
  <si>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</si>
  <si>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</si>
  <si>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</si>
  <si>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</si>
  <si>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</si>
  <si>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</si>
  <si>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</si>
  <si>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</si>
  <si>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</si>
  <si>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</si>
  <si>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</si>
  <si>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</si>
  <si>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</si>
  <si>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</si>
  <si>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</si>
  <si>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</si>
  <si>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</si>
  <si>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</si>
  <si>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</si>
  <si>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</si>
  <si>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</si>
  <si>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</si>
  <si>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</si>
  <si>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</si>
  <si>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</si>
  <si>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</si>
  <si>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</si>
  <si>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</si>
  <si>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</si>
  <si>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</si>
  <si>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</si>
  <si>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</si>
  <si>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</si>
  <si>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</si>
  <si>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</si>
  <si>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</si>
  <si>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</si>
  <si>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</si>
  <si>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</si>
  <si>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</si>
  <si>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</si>
  <si>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</si>
  <si>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</si>
  <si>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</si>
  <si>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</si>
  <si>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</si>
  <si>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</si>
  <si>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</si>
  <si>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</si>
  <si>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</si>
  <si>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</si>
  <si>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</si>
  <si>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</si>
  <si>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</si>
  <si>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</si>
  <si>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</si>
  <si>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</si>
  <si>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</si>
  <si>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</si>
  <si>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</si>
  <si>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</si>
  <si>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</si>
  <si>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</si>
  <si>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</si>
  <si>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</si>
  <si>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</si>
  <si>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</si>
  <si>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</si>
  <si>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</si>
  <si>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</si>
  <si>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</si>
  <si>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</si>
  <si>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</si>
  <si>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</si>
  <si>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</si>
  <si>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</si>
  <si>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</si>
  <si>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</si>
  <si>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</si>
  <si>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</si>
  <si>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</si>
  <si>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</si>
  <si>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</si>
  <si>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</si>
  <si>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</si>
  <si>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</si>
  <si>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</si>
  <si>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</si>
  <si>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</si>
  <si>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</si>
  <si>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</si>
  <si>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</si>
  <si>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</si>
  <si>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</si>
  <si>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</si>
  <si>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</si>
  <si>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</si>
  <si>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</si>
  <si>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</si>
  <si>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</si>
  <si>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</si>
  <si>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</si>
  <si>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</si>
  <si>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</si>
  <si>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</si>
  <si>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</si>
  <si>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</si>
  <si>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</si>
  <si>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</si>
  <si>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</si>
  <si>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</si>
  <si>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</si>
  <si>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</si>
  <si>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</si>
  <si>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</si>
  <si>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</si>
  <si>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</si>
  <si>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</si>
  <si>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</si>
  <si>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</si>
  <si>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</si>
  <si>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</si>
  <si>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</si>
  <si>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</si>
  <si>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</si>
  <si>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</si>
  <si>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</si>
  <si>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</si>
  <si>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</si>
  <si>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</si>
  <si>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</si>
  <si>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</si>
  <si>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</si>
  <si>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</si>
  <si>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</si>
  <si>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</si>
  <si>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</si>
  <si>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</si>
  <si>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</si>
  <si>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</si>
  <si>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</si>
  <si>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</si>
  <si>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</si>
  <si>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</si>
  <si>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</si>
  <si>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</si>
  <si>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</si>
  <si>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</si>
  <si>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</si>
  <si>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</si>
  <si>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</si>
  <si>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</si>
  <si>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</si>
  <si>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</si>
  <si>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</si>
  <si>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</si>
  <si>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</si>
  <si>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</si>
  <si>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</si>
  <si>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</si>
  <si>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</si>
  <si>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</si>
  <si>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</si>
  <si>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</si>
  <si>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</si>
  <si>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</si>
  <si>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</si>
  <si>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</si>
  <si>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</si>
  <si>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</si>
  <si>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</si>
  <si>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</si>
  <si>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</si>
  <si>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</si>
  <si>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</si>
  <si>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</si>
  <si>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</si>
  <si>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</si>
  <si>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</si>
  <si>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</si>
  <si>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</si>
  <si>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</si>
  <si>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</si>
  <si>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</si>
  <si>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</si>
  <si>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</si>
  <si>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</si>
  <si>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</si>
  <si>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</si>
  <si>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</si>
  <si>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</si>
  <si>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</si>
  <si>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</si>
  <si>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</si>
  <si>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</si>
  <si>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</si>
  <si>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</si>
  <si>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</si>
  <si>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</si>
  <si>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</si>
  <si>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</si>
  <si>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</si>
  <si>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</si>
  <si>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</si>
  <si>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</si>
  <si>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</si>
  <si>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</si>
  <si>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</si>
  <si>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</si>
  <si>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</si>
  <si>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</si>
  <si>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</si>
  <si>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</si>
  <si>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</si>
  <si>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</si>
  <si>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</si>
  <si>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</si>
  <si>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</si>
  <si>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</si>
  <si>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</si>
  <si>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</si>
  <si>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</si>
  <si>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</si>
  <si>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</si>
  <si>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</si>
  <si>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</si>
  <si>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</si>
  <si>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</si>
  <si>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</si>
  <si>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</si>
  <si>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</si>
  <si>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</si>
  <si>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</si>
  <si>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</si>
  <si>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</si>
  <si>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</si>
  <si>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</si>
  <si>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</si>
  <si>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</si>
  <si>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</si>
  <si>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</si>
  <si>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</si>
  <si>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</si>
  <si>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</si>
  <si>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</si>
  <si>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</si>
  <si>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</si>
  <si>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</si>
  <si>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</si>
  <si>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</si>
  <si>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</si>
  <si>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</si>
  <si>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</si>
  <si>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</si>
  <si>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</si>
  <si>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</si>
  <si>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</si>
  <si>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</si>
  <si>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</si>
  <si>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</si>
  <si>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</si>
  <si>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</si>
  <si>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</si>
  <si>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</si>
  <si>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</si>
  <si>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</si>
  <si>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</si>
  <si>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</si>
  <si>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</si>
  <si>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</si>
  <si>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</si>
  <si>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</si>
  <si>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</si>
  <si>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</si>
  <si>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</si>
  <si>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</si>
  <si>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</si>
  <si>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</si>
  <si>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</si>
  <si>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</si>
  <si>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</si>
  <si>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</si>
  <si>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</si>
  <si>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</si>
  <si>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</si>
  <si>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</si>
  <si>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</si>
  <si>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</si>
  <si>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</si>
  <si>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</si>
  <si>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</si>
  <si>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</si>
  <si>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</si>
  <si>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</si>
  <si>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</si>
  <si>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</si>
  <si>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</si>
  <si>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</si>
  <si>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</si>
  <si>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</si>
  <si>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</si>
  <si>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</si>
  <si>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</si>
  <si>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</si>
  <si>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</si>
  <si>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</si>
  <si>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</si>
  <si>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</si>
  <si>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</si>
  <si>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</si>
  <si>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</si>
  <si>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</si>
  <si>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</si>
  <si>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</si>
  <si>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</si>
  <si>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</si>
  <si>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</si>
  <si>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</si>
  <si>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</si>
  <si>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</si>
  <si>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</si>
  <si>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</si>
  <si>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</si>
  <si>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</si>
  <si>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</si>
  <si>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</si>
  <si>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</si>
  <si>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</si>
  <si>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</si>
  <si>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</si>
  <si>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</si>
  <si>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</si>
  <si>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</si>
  <si>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</si>
  <si>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</si>
  <si>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</si>
  <si>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</si>
  <si>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</si>
  <si>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</si>
  <si>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</si>
  <si>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</si>
  <si>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</si>
  <si>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</si>
  <si>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</si>
  <si>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</si>
  <si>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</si>
  <si>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</si>
  <si>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</si>
  <si>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</si>
  <si>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</si>
  <si>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</si>
  <si>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</si>
  <si>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</si>
  <si>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</si>
  <si>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</si>
  <si>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</si>
  <si>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</si>
  <si>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</si>
  <si>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</si>
  <si>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</si>
  <si>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</si>
  <si>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</si>
  <si>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</si>
  <si>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</si>
  <si>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</si>
  <si>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</si>
  <si>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</si>
  <si>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</si>
  <si>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</si>
  <si>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</si>
  <si>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</si>
  <si>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</si>
  <si>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</si>
  <si>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</si>
  <si>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</si>
  <si>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</si>
  <si>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</si>
  <si>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</si>
  <si>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</si>
  <si>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</si>
  <si>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</si>
  <si>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</si>
  <si>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</si>
  <si>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</si>
  <si>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</si>
  <si>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</si>
  <si>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</si>
  <si>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</si>
  <si>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</si>
  <si>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</si>
  <si>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</si>
  <si>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</si>
  <si>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</si>
  <si>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</si>
  <si>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</si>
  <si>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</si>
  <si>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</si>
  <si>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</si>
  <si>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</si>
  <si>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</si>
  <si>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</si>
  <si>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</si>
  <si>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</si>
  <si>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</si>
  <si>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</si>
  <si>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</si>
  <si>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</si>
  <si>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</si>
  <si>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</si>
  <si>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</si>
  <si>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</si>
  <si>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</si>
  <si>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</si>
  <si>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</si>
  <si>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</si>
  <si>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</si>
  <si>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</si>
  <si>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</si>
  <si>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</si>
  <si>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</si>
  <si>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</si>
  <si>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</si>
  <si>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</si>
  <si>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</si>
  <si>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</si>
  <si>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</si>
  <si>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</si>
  <si>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</si>
  <si>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</si>
  <si>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</si>
  <si>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</si>
  <si>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</si>
  <si>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</si>
  <si>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</si>
  <si>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</si>
  <si>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</si>
  <si>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</si>
  <si>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</si>
  <si>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</si>
  <si>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</si>
  <si>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</si>
  <si>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</si>
  <si>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</si>
  <si>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</si>
  <si>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</si>
  <si>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</si>
  <si>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</si>
  <si>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</si>
  <si>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</si>
  <si>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</si>
  <si>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</si>
  <si>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</si>
  <si>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</si>
  <si>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</si>
  <si>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</si>
  <si>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</si>
  <si>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</si>
  <si>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</si>
  <si>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</si>
  <si>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</si>
  <si>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</si>
  <si>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</si>
  <si>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</si>
  <si>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</si>
  <si>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</si>
  <si>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</si>
  <si>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</si>
  <si>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</si>
  <si>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</si>
  <si>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</si>
  <si>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</si>
  <si>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</si>
  <si>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</si>
  <si>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</si>
  <si>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</si>
  <si>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</si>
  <si>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</si>
  <si>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</si>
  <si>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</si>
  <si>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</si>
  <si>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</si>
  <si>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</si>
  <si>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</si>
  <si>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</si>
  <si>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</si>
  <si>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</si>
  <si>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</si>
  <si>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</si>
  <si>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</si>
  <si>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</si>
  <si>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</si>
  <si>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</si>
  <si>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</si>
  <si>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</si>
  <si>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</si>
  <si>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</si>
  <si>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</si>
  <si>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</si>
  <si>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</si>
  <si>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</si>
  <si>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</si>
  <si>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</si>
  <si>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</si>
  <si>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</si>
  <si>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</si>
  <si>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</si>
  <si>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</si>
  <si>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</si>
  <si>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</si>
  <si>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</si>
  <si>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</si>
  <si>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</si>
  <si>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</si>
  <si>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</si>
  <si>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</si>
  <si>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</si>
  <si>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</si>
  <si>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</si>
  <si>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</si>
  <si>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</si>
  <si>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</si>
  <si>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</si>
  <si>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</si>
  <si>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</si>
  <si>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</si>
  <si>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</si>
  <si>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</si>
  <si>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</si>
  <si>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</si>
  <si>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</si>
  <si>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</si>
  <si>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</si>
  <si>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</si>
  <si>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</si>
  <si>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</si>
  <si>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</si>
  <si>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</si>
  <si>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</si>
  <si>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</si>
  <si>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</si>
  <si>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</si>
  <si>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</si>
  <si>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</si>
  <si>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</si>
  <si>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</si>
  <si>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</si>
  <si>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</si>
  <si>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</si>
  <si>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</si>
  <si>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</si>
  <si>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</si>
  <si>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</si>
  <si>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</si>
  <si>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</si>
  <si>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</si>
  <si>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</si>
  <si>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</si>
  <si>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</si>
  <si>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</si>
  <si>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</si>
  <si>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</si>
  <si>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</si>
  <si>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</si>
  <si>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</si>
  <si>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</si>
  <si>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</si>
  <si>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</si>
  <si>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</si>
  <si>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</si>
  <si>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</si>
  <si>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</si>
  <si>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</si>
  <si>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</si>
  <si>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</si>
  <si>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</si>
  <si>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</si>
  <si>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</si>
  <si>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</si>
  <si>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</si>
  <si>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</si>
  <si>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</si>
  <si>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</si>
  <si>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</si>
  <si>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</si>
  <si>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</si>
  <si>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</si>
  <si>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</si>
  <si>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</si>
  <si>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</si>
  <si>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</si>
  <si>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</si>
  <si>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</si>
  <si>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</si>
  <si>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</si>
  <si>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</si>
  <si>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</si>
  <si>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</si>
  <si>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</si>
  <si>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</si>
  <si>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</si>
  <si>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</si>
  <si>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</si>
  <si>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</si>
  <si>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</si>
  <si>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</si>
  <si>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</si>
  <si>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</si>
  <si>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</si>
  <si>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</si>
  <si>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</si>
  <si>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</si>
  <si>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</si>
  <si>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</si>
  <si>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</si>
  <si>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</si>
  <si>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</si>
  <si>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</si>
  <si>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</si>
  <si>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</si>
  <si>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</si>
  <si>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</si>
  <si>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</si>
  <si>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</si>
  <si>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</si>
  <si>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</si>
  <si>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</si>
  <si>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</si>
  <si>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</si>
  <si>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</si>
  <si>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</si>
  <si>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</si>
  <si>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</si>
  <si>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</si>
  <si>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</si>
  <si>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</si>
  <si>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</si>
  <si>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</si>
  <si>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</si>
  <si>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</si>
  <si>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</si>
  <si>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</si>
  <si>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</si>
  <si>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</si>
  <si>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</si>
  <si>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</si>
  <si>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</si>
  <si>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</si>
  <si>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</si>
  <si>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</si>
  <si>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</si>
  <si>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</si>
  <si>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</si>
  <si>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</si>
  <si>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</si>
  <si>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</si>
  <si>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</si>
  <si>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</si>
  <si>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</si>
  <si>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</si>
  <si>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</si>
  <si>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</si>
  <si>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</si>
  <si>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</si>
  <si>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</si>
  <si>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</si>
  <si>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</si>
  <si>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</si>
  <si>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</si>
  <si>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</si>
  <si>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</si>
  <si>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</si>
  <si>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</si>
  <si>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</si>
  <si>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</si>
  <si>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</si>
  <si>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</si>
  <si>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</si>
  <si>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</si>
  <si>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</si>
  <si>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</si>
  <si>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</si>
  <si>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</si>
  <si>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</si>
  <si>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</si>
  <si>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</si>
  <si>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</si>
  <si>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</si>
  <si>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</si>
  <si>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</si>
  <si>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</si>
  <si>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</si>
  <si>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</si>
  <si>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</si>
  <si>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</si>
  <si>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</si>
  <si>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</si>
  <si>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</si>
  <si>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</si>
  <si>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</si>
  <si>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</si>
  <si>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</si>
  <si>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</si>
  <si>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</si>
  <si>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</si>
  <si>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</si>
  <si>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</si>
  <si>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</si>
  <si>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</si>
  <si>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</si>
  <si>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</si>
  <si>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</si>
  <si>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</si>
  <si>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</si>
  <si>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</si>
  <si>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</si>
  <si>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</si>
  <si>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</si>
  <si>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</si>
  <si>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</si>
  <si>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</si>
  <si>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</si>
  <si>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</si>
  <si>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</si>
  <si>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</si>
  <si>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</si>
  <si>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</si>
  <si>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</si>
  <si>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</si>
  <si>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</si>
  <si>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</si>
  <si>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</si>
  <si>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</si>
  <si>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</si>
  <si>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</si>
  <si>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</si>
  <si>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</si>
  <si>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</si>
  <si>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</si>
  <si>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</si>
  <si>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</si>
  <si>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</si>
  <si>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</si>
  <si>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</si>
  <si>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</si>
  <si>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</si>
  <si>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</si>
  <si>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</si>
  <si>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</si>
  <si>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</si>
  <si>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</si>
  <si>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</si>
  <si>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</si>
  <si>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</si>
  <si>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</si>
  <si>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</si>
  <si>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</si>
  <si>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</si>
  <si>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</si>
  <si>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</si>
  <si>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</si>
  <si>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</si>
  <si>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</si>
  <si>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</si>
  <si>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</si>
  <si>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</si>
  <si>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</si>
  <si>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</si>
  <si>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</si>
  <si>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</si>
  <si>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</si>
  <si>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</si>
  <si>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</si>
  <si>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</si>
  <si>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</si>
  <si>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</si>
  <si>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</si>
  <si>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</si>
  <si>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</si>
  <si>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</si>
  <si>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</si>
  <si>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</si>
  <si>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</si>
  <si>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</si>
  <si>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</si>
  <si>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</si>
  <si>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</si>
  <si>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</si>
  <si>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</si>
  <si>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</si>
  <si>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</si>
  <si>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</si>
  <si>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</si>
  <si>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</si>
  <si>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</si>
  <si>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</si>
  <si>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</si>
  <si>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</si>
  <si>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</si>
  <si>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</si>
  <si>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</si>
  <si>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</si>
  <si>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</si>
  <si>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</si>
  <si>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</si>
  <si>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</si>
  <si>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</si>
  <si>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</si>
  <si>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</si>
  <si>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</si>
  <si>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</si>
  <si>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</si>
  <si>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</si>
  <si>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</si>
  <si>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</si>
  <si>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</si>
  <si>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</si>
  <si>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</si>
  <si>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</si>
  <si>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</si>
  <si>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</si>
  <si>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</si>
  <si>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</si>
  <si>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</si>
  <si>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</si>
  <si>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</si>
  <si>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</si>
  <si>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</si>
  <si>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</si>
  <si>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</si>
  <si>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</si>
  <si>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</si>
  <si>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</si>
  <si>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</si>
  <si>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</si>
  <si>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</si>
  <si>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</si>
  <si>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</si>
  <si>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</si>
  <si>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</si>
  <si>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</si>
  <si>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</si>
  <si>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</si>
  <si>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</si>
  <si>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</si>
  <si>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</si>
  <si>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</si>
  <si>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</si>
  <si>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</si>
  <si>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</si>
  <si>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</si>
  <si>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</si>
  <si>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</si>
  <si>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</si>
  <si>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</si>
  <si>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</si>
  <si>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</si>
  <si>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</si>
  <si>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</si>
  <si>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</si>
  <si>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</si>
  <si>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</si>
  <si>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</si>
  <si>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</si>
  <si>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</si>
  <si>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</si>
  <si>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</si>
  <si>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</si>
  <si>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</si>
  <si>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</si>
  <si>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</si>
  <si>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</si>
  <si>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</si>
  <si>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</si>
  <si>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</si>
  <si>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</si>
  <si>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</si>
  <si>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</si>
  <si>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</si>
  <si>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</si>
  <si>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</si>
  <si>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</si>
  <si>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</si>
  <si>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</si>
  <si>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</si>
  <si>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</si>
  <si>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</si>
  <si>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</si>
  <si>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</si>
  <si>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</si>
  <si>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</si>
  <si>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</si>
  <si>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</si>
  <si>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</si>
  <si>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</si>
  <si>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</si>
  <si>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</si>
  <si>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</si>
  <si>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</si>
  <si>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</si>
  <si>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</si>
  <si>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</si>
  <si>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</si>
  <si>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</si>
  <si>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</si>
  <si>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</si>
  <si>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</si>
  <si>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</si>
  <si>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</si>
  <si>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</si>
  <si>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</si>
  <si>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</si>
  <si>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</si>
  <si>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</si>
  <si>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</si>
  <si>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</si>
  <si>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</si>
  <si>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</si>
  <si>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</si>
  <si>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</si>
  <si>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</si>
  <si>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</si>
  <si>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</si>
  <si>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</si>
  <si>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</si>
  <si>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</si>
  <si>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</si>
  <si>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</si>
  <si>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</si>
  <si>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</si>
  <si>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</si>
  <si>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</si>
  <si>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</si>
  <si>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</si>
  <si>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</si>
  <si>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</si>
  <si>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</si>
  <si>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</si>
  <si>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</si>
  <si>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</si>
  <si>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</si>
  <si>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</si>
  <si>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</si>
  <si>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</si>
  <si>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</si>
  <si>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</si>
  <si>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</si>
  <si>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</si>
  <si>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</si>
  <si>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</si>
  <si>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</si>
  <si>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</si>
  <si>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</si>
  <si>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</si>
  <si>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</si>
  <si>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</si>
  <si>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</si>
  <si>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</si>
  <si>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</si>
  <si>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</si>
  <si>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</si>
  <si>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</si>
  <si>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</si>
  <si>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</si>
  <si>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</si>
  <si>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</si>
  <si>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</si>
  <si>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</si>
  <si>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</si>
  <si>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</si>
  <si>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</si>
  <si>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</si>
  <si>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</si>
  <si>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</si>
  <si>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</si>
  <si>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</si>
  <si>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</si>
  <si>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</si>
  <si>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</si>
  <si>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</si>
  <si>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</si>
  <si>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</si>
  <si>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</si>
  <si>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</si>
  <si>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</si>
  <si>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</si>
  <si>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</si>
  <si>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</si>
  <si>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</si>
  <si>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</si>
  <si>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</si>
  <si>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</si>
  <si>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</si>
  <si>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</si>
  <si>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</si>
  <si>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</si>
  <si>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</si>
  <si>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</si>
  <si>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</si>
  <si>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</si>
  <si>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</si>
  <si>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</si>
  <si>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</si>
  <si>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</si>
  <si>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</si>
  <si>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</si>
  <si>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</si>
  <si>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</si>
  <si>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</si>
  <si>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</si>
  <si>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</si>
  <si>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</si>
  <si>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</si>
  <si>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</si>
  <si>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</si>
  <si>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</si>
  <si>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</si>
  <si>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</si>
  <si>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</si>
  <si>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</si>
  <si>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</si>
  <si>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</si>
  <si>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</si>
  <si>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</si>
  <si>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</si>
  <si>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</si>
  <si>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</si>
  <si>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</si>
  <si>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</si>
  <si>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</si>
  <si>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</si>
  <si>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</si>
  <si>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</si>
  <si>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</si>
  <si>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</si>
  <si>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</si>
  <si>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</si>
  <si>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</si>
  <si>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</si>
  <si>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</si>
  <si>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</si>
  <si>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</si>
  <si>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</si>
  <si>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</si>
  <si>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</si>
  <si>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</si>
  <si>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</si>
  <si>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</si>
  <si>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</si>
  <si>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</si>
  <si>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</si>
  <si>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</si>
  <si>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</si>
  <si>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</si>
  <si>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</si>
  <si>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</si>
  <si>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</si>
  <si>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</si>
  <si>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</si>
  <si>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</si>
  <si>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</si>
  <si>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</si>
  <si>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</si>
  <si>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</si>
  <si>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</si>
  <si>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</si>
  <si>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</si>
  <si>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</si>
  <si>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</si>
  <si>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</si>
  <si>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</si>
  <si>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</si>
  <si>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</si>
  <si>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</si>
  <si>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</si>
  <si>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</si>
  <si>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</si>
  <si>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</si>
  <si>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</si>
  <si>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</si>
  <si>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</si>
  <si>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</si>
  <si>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</si>
  <si>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</si>
  <si>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</si>
  <si>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</si>
  <si>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</si>
  <si>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</si>
  <si>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</si>
  <si>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</si>
  <si>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</si>
  <si>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</si>
  <si>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</si>
  <si>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</si>
  <si>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</si>
  <si>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</si>
  <si>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</si>
  <si>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</si>
  <si>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</si>
  <si>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</si>
  <si>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</si>
  <si>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</si>
  <si>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</si>
  <si>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</si>
  <si>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</si>
  <si>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</si>
  <si>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</si>
  <si>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</si>
  <si>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</si>
  <si>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</si>
  <si>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</si>
  <si>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</si>
  <si>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</si>
  <si>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</si>
  <si>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</si>
  <si>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</si>
  <si>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</si>
  <si>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</si>
  <si>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</si>
  <si>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</si>
  <si>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</si>
  <si>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</si>
  <si>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</si>
  <si>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</si>
  <si>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</si>
  <si>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</si>
  <si>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</si>
  <si>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</si>
  <si>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</si>
  <si>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</si>
  <si>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</si>
  <si>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</si>
  <si>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</si>
  <si>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</si>
  <si>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</si>
  <si>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</si>
  <si>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</si>
  <si>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</si>
  <si>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</si>
  <si>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</si>
  <si>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</si>
  <si>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</si>
  <si>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</si>
  <si>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</si>
  <si>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</si>
  <si>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</si>
  <si>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</si>
  <si>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</si>
  <si>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</si>
  <si>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</si>
  <si>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</si>
  <si>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</si>
  <si>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</si>
  <si>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</si>
  <si>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</si>
  <si>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</si>
  <si>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</si>
  <si>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</si>
  <si>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</si>
  <si>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</si>
  <si>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</si>
  <si>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</si>
  <si>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</si>
  <si>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</si>
  <si>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</si>
  <si>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</si>
  <si>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</si>
  <si>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</si>
  <si>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</si>
  <si>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</si>
  <si>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</si>
  <si>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</si>
  <si>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</si>
  <si>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</si>
  <si>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</si>
  <si>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</si>
  <si>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</si>
  <si>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</si>
  <si>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</si>
  <si>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</si>
  <si>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</si>
  <si>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</si>
  <si>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</si>
  <si>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</si>
  <si>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</si>
  <si>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</si>
  <si>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</si>
  <si>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</si>
  <si>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</si>
  <si>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</si>
  <si>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</si>
  <si>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</si>
  <si>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</si>
  <si>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</si>
  <si>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</si>
  <si>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</si>
  <si>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</si>
  <si>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</si>
  <si>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</si>
  <si>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</si>
  <si>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</si>
  <si>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</si>
  <si>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</si>
  <si>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</si>
  <si>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</si>
  <si>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</si>
  <si>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</si>
  <si>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</si>
  <si>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</si>
  <si>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</si>
  <si>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</si>
  <si>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</si>
  <si>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</si>
  <si>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</si>
  <si>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</si>
  <si>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</si>
  <si>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</si>
  <si>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</si>
  <si>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</si>
  <si>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</si>
  <si>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</si>
  <si>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</si>
  <si>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</si>
  <si>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</si>
  <si>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</si>
  <si>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</si>
  <si>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</si>
  <si>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</si>
  <si>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</si>
  <si>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</si>
  <si>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</si>
  <si>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</si>
  <si>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</si>
  <si>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</si>
  <si>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</si>
  <si>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</si>
  <si>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</si>
  <si>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</si>
  <si>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</si>
  <si>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</si>
  <si>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</si>
  <si>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</si>
  <si>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</si>
  <si>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</si>
  <si>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</si>
  <si>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</si>
  <si>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</si>
  <si>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</si>
  <si>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</si>
  <si>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</si>
  <si>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</si>
  <si>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</si>
  <si>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</si>
  <si>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</si>
  <si>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</si>
  <si>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</si>
  <si>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</si>
  <si>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</si>
  <si>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</si>
  <si>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</si>
  <si>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</si>
  <si>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</si>
  <si>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</si>
  <si>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</si>
  <si>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</si>
  <si>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</si>
  <si>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</si>
  <si>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</si>
  <si>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</si>
  <si>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</si>
  <si>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</si>
  <si>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</si>
  <si>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</si>
  <si>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</si>
  <si>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</si>
  <si>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</si>
  <si>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</si>
  <si>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</si>
  <si>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</si>
  <si>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</si>
  <si>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</si>
  <si>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</si>
  <si>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</si>
  <si>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</si>
  <si>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</si>
  <si>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</si>
  <si>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</si>
  <si>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</si>
  <si>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</si>
  <si>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</si>
  <si>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</si>
  <si>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</si>
  <si>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</si>
  <si>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</si>
  <si>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</si>
  <si>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</si>
  <si>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</si>
  <si>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</si>
  <si>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</si>
  <si>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</si>
  <si>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</si>
  <si>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</si>
  <si>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</si>
  <si>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</si>
  <si>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</si>
  <si>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</si>
  <si>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</si>
  <si>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</si>
  <si>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</si>
  <si>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</si>
  <si>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</si>
  <si>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</si>
  <si>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</si>
  <si>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</si>
  <si>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</si>
  <si>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</si>
  <si>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</si>
  <si>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</si>
  <si>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</si>
  <si>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</si>
  <si>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</si>
  <si>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</si>
  <si>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</si>
  <si>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</si>
  <si>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</si>
  <si>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</si>
  <si>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</si>
  <si>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</si>
  <si>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</si>
  <si>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</si>
  <si>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</si>
  <si>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</si>
  <si>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</si>
  <si>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</si>
  <si>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</si>
  <si>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</si>
  <si>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</si>
  <si>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</si>
  <si>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</si>
  <si>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</si>
  <si>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</si>
  <si>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</si>
  <si>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</si>
  <si>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</si>
  <si>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</si>
  <si>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</si>
  <si>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</si>
  <si>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</si>
  <si>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</si>
  <si>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</si>
  <si>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</si>
  <si>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</si>
  <si>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</si>
  <si>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</si>
  <si>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</si>
  <si>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</si>
  <si>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</si>
  <si>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</si>
  <si>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</si>
  <si>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</si>
  <si>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</si>
  <si>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</si>
  <si>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</si>
  <si>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</si>
  <si>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</si>
  <si>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</si>
  <si>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</si>
  <si>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</si>
  <si>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</si>
  <si>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</si>
  <si>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</si>
  <si>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</si>
  <si>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</si>
  <si>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</si>
  <si>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</si>
  <si>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</si>
  <si>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</si>
  <si>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</si>
  <si>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</si>
  <si>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</si>
  <si>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</si>
  <si>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</si>
  <si>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</si>
  <si>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</si>
  <si>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</si>
  <si>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</si>
  <si>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</si>
  <si>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</si>
  <si>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</si>
  <si>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</si>
  <si>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</si>
  <si>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</si>
  <si>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</si>
  <si>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</si>
  <si>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</si>
  <si>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</si>
  <si>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</si>
  <si>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</si>
  <si>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</si>
  <si>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</si>
  <si>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</si>
  <si>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</si>
  <si>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</si>
  <si>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</si>
  <si>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</si>
  <si>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</si>
  <si>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</si>
  <si>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</si>
  <si>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</si>
  <si>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</si>
  <si>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</si>
  <si>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</si>
  <si>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</si>
  <si>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</si>
  <si>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</si>
  <si>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</si>
  <si>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</si>
  <si>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</si>
  <si>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</si>
  <si>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</si>
  <si>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</si>
  <si>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</si>
  <si>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</si>
  <si>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</si>
  <si>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</si>
  <si>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</si>
  <si>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</si>
  <si>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</si>
  <si>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</si>
  <si>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</si>
  <si>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</si>
  <si>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</si>
  <si>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</si>
  <si>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</si>
  <si>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</si>
  <si>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</si>
  <si>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</si>
  <si>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</si>
  <si>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</si>
  <si>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</si>
  <si>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</si>
  <si>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</si>
  <si>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</si>
  <si>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</si>
  <si>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</si>
  <si>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</si>
  <si>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</si>
  <si>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</si>
  <si>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</si>
  <si>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</si>
  <si>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</si>
  <si>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</si>
  <si>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</si>
  <si>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</si>
  <si>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</si>
  <si>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</si>
  <si>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</si>
  <si>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</si>
  <si>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</si>
  <si>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</si>
  <si>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</si>
  <si>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</si>
  <si>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</si>
  <si>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</si>
  <si>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</si>
  <si>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</si>
  <si>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</si>
  <si>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</si>
  <si>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</si>
  <si>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</si>
  <si>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</si>
  <si>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</si>
  <si>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</si>
  <si>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</si>
  <si>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</si>
  <si>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</si>
  <si>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</si>
  <si>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</si>
  <si>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</si>
  <si>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</si>
  <si>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</si>
  <si>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</si>
  <si>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</si>
  <si>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</si>
  <si>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</si>
  <si>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</si>
  <si>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</si>
  <si>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</si>
  <si>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</si>
  <si>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</si>
  <si>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</si>
  <si>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</si>
  <si>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</si>
  <si>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</si>
  <si>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</si>
  <si>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</si>
  <si>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</si>
  <si>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</si>
  <si>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</si>
  <si>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</si>
  <si>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</si>
  <si>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</si>
  <si>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</si>
  <si>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</si>
  <si>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</si>
  <si>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</si>
  <si>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</si>
  <si>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</si>
  <si>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</si>
  <si>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</si>
  <si>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</si>
  <si>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</si>
  <si>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</si>
  <si>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</si>
  <si>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</si>
  <si>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</si>
  <si>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</si>
  <si>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</si>
  <si>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</si>
  <si>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</si>
  <si>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</si>
  <si>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</si>
  <si>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</si>
  <si>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</si>
  <si>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</si>
  <si>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</si>
  <si>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</si>
  <si>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</si>
  <si>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</si>
  <si>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</si>
  <si>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</si>
  <si>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</si>
  <si>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</si>
  <si>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</si>
  <si>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</si>
  <si>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</si>
  <si>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</si>
  <si>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</si>
  <si>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</si>
  <si>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</si>
  <si>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</si>
  <si>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</si>
  <si>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</si>
  <si>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</si>
  <si>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</si>
  <si>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</si>
  <si>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</si>
  <si>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</si>
  <si>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</si>
  <si>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</si>
  <si>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</si>
  <si>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</si>
  <si>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</si>
  <si>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</si>
  <si>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</si>
  <si>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</si>
  <si>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</si>
  <si>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</si>
  <si>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</si>
  <si>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</si>
  <si>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</si>
  <si>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</si>
  <si>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</si>
  <si>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</si>
  <si>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</si>
  <si>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</si>
  <si>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</si>
  <si>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</si>
  <si>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</si>
  <si>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</si>
  <si>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</si>
  <si>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</si>
  <si>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</si>
  <si>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</si>
  <si>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</si>
  <si>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</si>
  <si>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</si>
  <si>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</si>
  <si>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</si>
  <si>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</si>
  <si>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</si>
  <si>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</si>
  <si>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</si>
  <si>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</si>
  <si>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</si>
  <si>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</si>
  <si>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</si>
  <si>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</si>
  <si>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</si>
  <si>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</si>
  <si>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</si>
  <si>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</si>
  <si>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</si>
  <si>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</si>
  <si>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</si>
  <si>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</si>
  <si>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</si>
  <si>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</si>
  <si>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</si>
  <si>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</si>
  <si>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</si>
  <si>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</si>
  <si>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</si>
  <si>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</si>
  <si>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</si>
  <si>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</si>
  <si>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</si>
  <si>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</si>
  <si>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</si>
  <si>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</si>
  <si>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</si>
  <si>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</si>
  <si>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</si>
  <si>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</si>
  <si>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</si>
  <si>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</si>
  <si>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</si>
  <si>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</si>
  <si>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</si>
  <si>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</si>
  <si>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</si>
  <si>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</si>
  <si>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</si>
  <si>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</si>
  <si>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</si>
  <si>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</si>
  <si>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</si>
  <si>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</si>
  <si>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</si>
  <si>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</si>
  <si>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</si>
  <si>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</si>
  <si>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</si>
  <si>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</si>
  <si>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</si>
  <si>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</si>
  <si>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</si>
  <si>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</si>
  <si>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</si>
  <si>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</si>
  <si>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</si>
  <si>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</si>
  <si>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</si>
  <si>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</si>
  <si>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</si>
  <si>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</si>
  <si>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</si>
  <si>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</si>
  <si>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</si>
  <si>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</si>
  <si>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</si>
  <si>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</si>
  <si>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</si>
  <si>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</si>
  <si>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</si>
  <si>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</si>
  <si>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</si>
  <si>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</si>
  <si>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</si>
  <si>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</si>
  <si>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</si>
  <si>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</si>
  <si>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</si>
  <si>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</si>
  <si>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</si>
  <si>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</si>
  <si>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</si>
  <si>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</si>
  <si>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</si>
  <si>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</si>
  <si>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</si>
  <si>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</si>
  <si>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</si>
  <si>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</si>
  <si>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</si>
  <si>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</si>
  <si>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</si>
  <si>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</si>
  <si>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</si>
  <si>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</si>
  <si>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</si>
  <si>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</si>
  <si>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</si>
  <si>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</si>
  <si>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</si>
  <si>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</si>
  <si>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</si>
  <si>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</si>
  <si>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</si>
  <si>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</si>
  <si>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</si>
  <si>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</si>
  <si>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</si>
  <si>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</si>
  <si>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</si>
  <si>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</si>
  <si>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</si>
  <si>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</si>
  <si>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</si>
  <si>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</si>
  <si>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</si>
  <si>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</si>
  <si>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</si>
  <si>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</si>
  <si>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</si>
  <si>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</si>
  <si>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</si>
  <si>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</si>
  <si>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</si>
  <si>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</si>
  <si>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</si>
  <si>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</si>
  <si>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</si>
  <si>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</si>
  <si>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</si>
  <si>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</si>
  <si>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</si>
  <si>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</si>
  <si>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</si>
  <si>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</si>
  <si>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</si>
  <si>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</si>
  <si>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</si>
  <si>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</si>
  <si>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</si>
  <si>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</si>
  <si>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</si>
  <si>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</si>
  <si>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</si>
  <si>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</si>
  <si>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</si>
  <si>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</si>
  <si>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</si>
  <si>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</si>
  <si>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</si>
  <si>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</si>
  <si>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</si>
  <si>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</si>
  <si>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</si>
  <si>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</si>
  <si>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</si>
  <si>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</si>
  <si>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</si>
  <si>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</si>
  <si>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</si>
  <si>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</si>
  <si>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</si>
  <si>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</si>
  <si>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</si>
  <si>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</si>
  <si>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</si>
  <si>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</si>
  <si>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</si>
  <si>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</si>
  <si>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</si>
  <si>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</si>
  <si>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</si>
  <si>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</si>
  <si>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</si>
  <si>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</si>
  <si>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</si>
  <si>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</si>
  <si>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</si>
  <si>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</si>
  <si>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</si>
  <si>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</si>
  <si>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</si>
  <si>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</si>
  <si>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</si>
  <si>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</si>
  <si>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</si>
  <si>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</si>
  <si>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</si>
  <si>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</si>
  <si>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</si>
  <si>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</si>
  <si>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</si>
  <si>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</si>
  <si>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</si>
  <si>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</si>
  <si>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</si>
  <si>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</si>
  <si>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</si>
  <si>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</si>
  <si>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</si>
  <si>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</si>
  <si>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</si>
  <si>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</si>
  <si>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</si>
  <si>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</si>
  <si>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</si>
  <si>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</si>
  <si>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</si>
  <si>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</si>
  <si>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</si>
  <si>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</si>
  <si>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</si>
  <si>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</si>
  <si>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</si>
  <si>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</si>
  <si>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</si>
  <si>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</si>
  <si>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</si>
  <si>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</si>
  <si>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</si>
  <si>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</si>
  <si>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</si>
  <si>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</si>
  <si>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</si>
  <si>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</si>
  <si>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</si>
  <si>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</si>
  <si>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</si>
  <si>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</si>
  <si>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</si>
  <si>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</si>
  <si>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</si>
  <si>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</si>
  <si>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</si>
  <si>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</si>
  <si>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</si>
  <si>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</si>
  <si>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</si>
  <si>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</si>
  <si>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</si>
  <si>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</si>
  <si>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</si>
  <si>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</si>
  <si>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</si>
  <si>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</si>
  <si>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</si>
  <si>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</si>
  <si>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</si>
  <si>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</si>
  <si>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</si>
  <si>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</si>
  <si>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</si>
  <si>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</si>
  <si>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</si>
  <si>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</si>
  <si>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</si>
  <si>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</si>
  <si>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</si>
  <si>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</si>
  <si>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</si>
  <si>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</si>
  <si>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</si>
  <si>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</si>
  <si>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</si>
  <si>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</si>
  <si>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</si>
  <si>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</si>
  <si>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</si>
  <si>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</si>
  <si>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</si>
  <si>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</si>
  <si>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</si>
  <si>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</si>
  <si>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</si>
  <si>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</si>
  <si>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</si>
  <si>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</si>
  <si>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</si>
  <si>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</si>
  <si>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</si>
  <si>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</si>
  <si>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</si>
  <si>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</si>
  <si>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</si>
  <si>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</si>
  <si>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</si>
  <si>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</si>
  <si>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</si>
  <si>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</si>
  <si>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</si>
  <si>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</si>
  <si>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</si>
  <si>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</si>
  <si>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</si>
  <si>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</si>
  <si>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</si>
  <si>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</si>
  <si>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</si>
  <si>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</si>
  <si>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</si>
  <si>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</si>
  <si>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</si>
  <si>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</si>
  <si>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</si>
  <si>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</si>
  <si>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</si>
  <si>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</si>
  <si>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</si>
  <si>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</si>
  <si>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</si>
  <si>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</si>
  <si>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</si>
  <si>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</si>
  <si>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</si>
  <si>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</si>
  <si>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</si>
  <si>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</si>
  <si>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</si>
  <si>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</si>
  <si>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</si>
  <si>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</si>
  <si>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</si>
  <si>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</si>
  <si>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</si>
  <si>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</si>
  <si>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</si>
  <si>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</si>
  <si>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</si>
  <si>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</si>
  <si>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</si>
  <si>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</si>
  <si>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</si>
  <si>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</si>
  <si>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</si>
  <si>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</si>
  <si>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</si>
  <si>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</si>
  <si>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</si>
  <si>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</si>
  <si>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</si>
  <si>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</si>
  <si>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</si>
  <si>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</si>
  <si>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</si>
  <si>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</si>
  <si>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</si>
  <si>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</si>
  <si>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</si>
  <si>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</si>
  <si>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</si>
  <si>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</si>
  <si>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</si>
  <si>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</si>
  <si>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</si>
  <si>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</si>
  <si>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</si>
  <si>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</si>
  <si>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</si>
  <si>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</si>
  <si>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</si>
  <si>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</si>
  <si>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</si>
  <si>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</si>
  <si>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</si>
  <si>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</si>
  <si>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</si>
  <si>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</si>
  <si>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</si>
  <si>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</si>
  <si>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</si>
  <si>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</si>
  <si>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</si>
  <si>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</si>
  <si>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</si>
  <si>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</si>
  <si>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</si>
  <si>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</si>
  <si>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</si>
  <si>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</si>
  <si>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</si>
  <si>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</si>
  <si>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</si>
  <si>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</si>
  <si>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</si>
  <si>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</si>
  <si>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</si>
  <si>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</si>
  <si>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</si>
  <si>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</si>
  <si>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</si>
  <si>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</si>
  <si>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</si>
  <si>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</si>
  <si>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</si>
  <si>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</si>
  <si>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</si>
  <si>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</si>
  <si>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</si>
  <si>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</si>
  <si>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</si>
  <si>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</si>
  <si>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</si>
  <si>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</si>
  <si>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</si>
  <si>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</si>
  <si>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</si>
  <si>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</si>
  <si>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</si>
  <si>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</si>
  <si>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</si>
  <si>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</si>
  <si>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</si>
  <si>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</si>
  <si>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</si>
  <si>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</si>
  <si>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</si>
  <si>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</si>
  <si>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</si>
  <si>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</si>
  <si>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</si>
  <si>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</si>
  <si>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</si>
  <si>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</si>
  <si>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</si>
  <si>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</si>
  <si>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</si>
  <si>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</si>
  <si>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</si>
  <si>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</si>
  <si>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</si>
  <si>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</si>
  <si>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</si>
  <si>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</si>
  <si>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</si>
  <si>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</si>
  <si>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</si>
  <si>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</si>
  <si>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</si>
  <si>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</si>
  <si>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</si>
  <si>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</si>
  <si>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</si>
  <si>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</si>
  <si>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</si>
  <si>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</si>
  <si>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</si>
  <si>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</si>
  <si>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</si>
  <si>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</si>
  <si>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</si>
  <si>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</si>
  <si>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</si>
  <si>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</si>
  <si>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</si>
  <si>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</si>
  <si>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</si>
  <si>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</si>
  <si>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</si>
  <si>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</si>
  <si>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</si>
  <si>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</si>
  <si>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</si>
  <si>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</si>
  <si>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</si>
  <si>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</si>
  <si>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</si>
  <si>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</si>
  <si>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</si>
  <si>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</si>
  <si>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</si>
  <si>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</si>
  <si>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</si>
  <si>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</si>
  <si>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</si>
  <si>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</si>
  <si>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</si>
  <si>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</si>
  <si>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</si>
  <si>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</si>
  <si>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</si>
  <si>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</si>
  <si>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</si>
  <si>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</si>
  <si>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</si>
  <si>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</si>
  <si>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</si>
  <si>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</si>
  <si>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</si>
  <si>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</si>
  <si>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</si>
  <si>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</si>
  <si>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</si>
  <si>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</si>
  <si>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</si>
  <si>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</si>
  <si>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</si>
  <si>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</si>
  <si>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</si>
  <si>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</si>
  <si>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</si>
  <si>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</si>
  <si>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</si>
  <si>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</si>
  <si>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</si>
  <si>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</si>
  <si>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</si>
  <si>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</si>
  <si>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</si>
  <si>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</si>
  <si>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</si>
  <si>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</si>
  <si>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</si>
  <si>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</si>
  <si>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</si>
  <si>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</si>
  <si>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</si>
  <si>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</si>
  <si>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</si>
  <si>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</si>
  <si>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</si>
  <si>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</si>
  <si>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</si>
  <si>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</si>
  <si>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</si>
  <si>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</si>
  <si>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</si>
  <si>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</si>
  <si>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</si>
  <si>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</si>
  <si>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</si>
  <si>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</si>
  <si>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</si>
  <si>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</si>
  <si>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</si>
  <si>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</si>
  <si>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</si>
  <si>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</si>
  <si>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</si>
  <si>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</si>
  <si>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</si>
  <si>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</si>
  <si>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</si>
  <si>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</si>
  <si>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</si>
  <si>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</si>
  <si>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</si>
  <si>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</si>
  <si>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</si>
  <si>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</si>
  <si>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</si>
  <si>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</si>
  <si>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</si>
  <si>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</si>
  <si>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</si>
  <si>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</si>
  <si>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</si>
  <si>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</si>
  <si>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</si>
  <si>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</si>
  <si>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</si>
  <si>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</si>
  <si>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</si>
  <si>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</si>
  <si>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</si>
  <si>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</si>
  <si>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</si>
  <si>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</si>
  <si>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</si>
  <si>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</si>
  <si>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</si>
  <si>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</si>
  <si>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</si>
  <si>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</si>
  <si>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</si>
  <si>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</si>
  <si>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</si>
  <si>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</si>
  <si>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</si>
  <si>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</si>
  <si>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</si>
  <si>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</si>
  <si>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</si>
  <si>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</si>
  <si>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</si>
  <si>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</si>
  <si>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</si>
  <si>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</si>
  <si>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</si>
  <si>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</si>
  <si>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</si>
  <si>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</si>
  <si>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</si>
  <si>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</si>
  <si>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</si>
  <si>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</si>
  <si>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</si>
  <si>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</si>
  <si>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</si>
  <si>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</si>
  <si>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</si>
  <si>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</si>
  <si>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</si>
  <si>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</si>
  <si>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</si>
  <si>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</si>
  <si>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</si>
  <si>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</si>
  <si>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</si>
  <si>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</si>
  <si>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</si>
  <si>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</si>
  <si>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</si>
  <si>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</si>
  <si>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</si>
  <si>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</si>
  <si>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</si>
  <si>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</si>
  <si>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</si>
  <si>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</si>
  <si>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</si>
  <si>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</si>
  <si>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</si>
  <si>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</si>
  <si>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</si>
  <si>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</si>
  <si>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</si>
  <si>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</si>
  <si>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</si>
  <si>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</si>
  <si>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</si>
  <si>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</si>
  <si>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</si>
  <si>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</si>
  <si>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</si>
  <si>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</si>
  <si>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</si>
  <si>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</si>
  <si>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</si>
  <si>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</si>
  <si>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</si>
  <si>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</si>
  <si>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</si>
  <si>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</si>
  <si>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</si>
  <si>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</si>
  <si>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</si>
  <si>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</si>
  <si>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</si>
  <si>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</si>
  <si>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</si>
  <si>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</si>
  <si>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</si>
  <si>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</si>
  <si>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</si>
  <si>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</si>
  <si>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</si>
  <si>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</si>
  <si>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</si>
  <si>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</si>
  <si>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</si>
  <si>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</si>
  <si>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</si>
  <si>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</si>
  <si>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</si>
  <si>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</si>
  <si>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</si>
  <si>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</si>
  <si>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</si>
  <si>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</si>
  <si>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</si>
  <si>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</si>
  <si>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</si>
  <si>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</si>
  <si>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</si>
  <si>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</si>
  <si>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</si>
  <si>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</si>
  <si>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</si>
  <si>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</si>
  <si>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</si>
  <si>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</si>
  <si>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</si>
  <si>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</si>
  <si>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</si>
  <si>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</si>
  <si>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</si>
  <si>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</si>
  <si>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</si>
  <si>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</si>
  <si>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</si>
  <si>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</si>
  <si>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</si>
  <si>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</si>
  <si>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</si>
  <si>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</si>
  <si>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</si>
  <si>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</si>
  <si>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</si>
  <si>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</si>
  <si>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</si>
  <si>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</si>
  <si>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</si>
  <si>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</si>
  <si>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</si>
  <si>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</si>
  <si>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</si>
  <si>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</si>
  <si>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</si>
  <si>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</si>
  <si>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</si>
  <si>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</si>
  <si>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</si>
  <si>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</si>
  <si>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</si>
  <si>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</si>
  <si>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</si>
  <si>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</si>
  <si>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</si>
  <si>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</si>
  <si>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</si>
  <si>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</si>
  <si>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</si>
  <si>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</si>
  <si>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</si>
  <si>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</si>
  <si>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</si>
  <si>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</si>
  <si>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</si>
  <si>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</si>
  <si>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</si>
  <si>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</si>
  <si>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</si>
  <si>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</si>
  <si>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</si>
  <si>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</si>
  <si>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</si>
  <si>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</si>
  <si>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</si>
  <si>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</si>
  <si>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</si>
  <si>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</si>
  <si>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</si>
  <si>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</si>
  <si>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</si>
  <si>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</si>
  <si>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</si>
  <si>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</si>
  <si>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</si>
  <si>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</si>
  <si>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</si>
  <si>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</si>
  <si>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</si>
  <si>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</si>
  <si>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</si>
  <si>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</si>
  <si>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</si>
  <si>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</si>
  <si>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</si>
  <si>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</si>
  <si>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</si>
  <si>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</si>
  <si>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</si>
  <si>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</si>
  <si>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</si>
  <si>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</si>
  <si>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</si>
  <si>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</si>
  <si>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</si>
  <si>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</si>
  <si>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</si>
  <si>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</si>
  <si>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</si>
  <si>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</si>
  <si>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</si>
  <si>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</si>
  <si>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</si>
  <si>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</si>
  <si>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</si>
  <si>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</si>
  <si>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</si>
  <si>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</si>
  <si>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</si>
  <si>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</si>
  <si>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</si>
  <si>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</si>
  <si>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</si>
  <si>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</si>
  <si>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</si>
  <si>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</si>
  <si>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</si>
  <si>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</si>
  <si>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</si>
  <si>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</si>
  <si>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</si>
  <si>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</si>
  <si>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</si>
  <si>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</si>
  <si>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</si>
  <si>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</si>
  <si>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</si>
  <si>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</si>
  <si>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</si>
  <si>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</si>
  <si>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</si>
  <si>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</si>
  <si>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</si>
  <si>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</si>
  <si>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</si>
  <si>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</si>
  <si>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</si>
  <si>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</si>
  <si>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</si>
  <si>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</si>
  <si>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</si>
  <si>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</si>
  <si>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</si>
  <si>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</si>
  <si>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</si>
  <si>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</si>
  <si>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</si>
  <si>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</si>
  <si>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</si>
  <si>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</si>
  <si>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</si>
  <si>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</si>
  <si>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</si>
  <si>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</si>
  <si>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</si>
  <si>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</si>
  <si>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</si>
  <si>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</si>
  <si>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</si>
  <si>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</si>
  <si>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</si>
  <si>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</si>
  <si>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</si>
  <si>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</si>
  <si>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</si>
  <si>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</si>
  <si>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</si>
  <si>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</si>
  <si>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</si>
  <si>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</si>
  <si>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</si>
  <si>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</si>
  <si>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</si>
  <si>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</si>
  <si>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</si>
  <si>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</si>
  <si>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</si>
  <si>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</si>
  <si>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</si>
  <si>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</si>
  <si>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</si>
  <si>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</si>
  <si>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</si>
  <si>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</si>
  <si>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</si>
  <si>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</si>
  <si>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</si>
  <si>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</si>
  <si>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</si>
  <si>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</si>
  <si>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</si>
  <si>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</si>
  <si>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</si>
  <si>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</si>
  <si>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</si>
  <si>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</si>
  <si>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</si>
  <si>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</si>
  <si>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</si>
  <si>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</si>
  <si>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</si>
  <si>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</si>
  <si>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</si>
  <si>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</si>
  <si>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</si>
  <si>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</si>
  <si>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</si>
  <si>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</si>
  <si>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</si>
  <si>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</si>
  <si>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</si>
  <si>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</si>
  <si>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</si>
  <si>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</si>
  <si>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</si>
  <si>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</si>
  <si>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</si>
  <si>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</si>
  <si>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</si>
  <si>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</si>
  <si>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</si>
  <si>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</si>
  <si>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</si>
  <si>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</si>
  <si>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</si>
  <si>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</si>
  <si>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</si>
  <si>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</si>
  <si>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</si>
  <si>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</si>
  <si>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</si>
  <si>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</si>
  <si>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</si>
  <si>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</si>
  <si>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</si>
  <si>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</si>
  <si>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</si>
  <si>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</si>
  <si>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</si>
  <si>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</si>
  <si>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</si>
  <si>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</si>
  <si>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</si>
  <si>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</si>
  <si>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</si>
  <si>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</si>
  <si>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</si>
  <si>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</si>
  <si>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</si>
  <si>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</si>
  <si>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</si>
  <si>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</si>
  <si>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</si>
  <si>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</si>
  <si>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</si>
  <si>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</si>
  <si>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</si>
  <si>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</si>
  <si>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</si>
  <si>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</si>
  <si>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</si>
  <si>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</si>
  <si>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</si>
  <si>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</si>
  <si>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</si>
  <si>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</si>
  <si>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</si>
  <si>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</si>
  <si>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</si>
  <si>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</si>
  <si>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</si>
  <si>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</si>
  <si>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</si>
  <si>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</si>
  <si>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</si>
  <si>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</si>
  <si>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</si>
  <si>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</si>
  <si>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</si>
  <si>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</si>
  <si>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</si>
  <si>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</si>
  <si>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</si>
  <si>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</si>
  <si>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</si>
  <si>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</si>
  <si>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</si>
  <si>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</si>
  <si>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</si>
  <si>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</si>
  <si>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</si>
  <si>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</si>
  <si>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</si>
  <si>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</si>
  <si>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</si>
  <si>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</si>
  <si>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</si>
  <si>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</si>
  <si>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</si>
  <si>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</si>
  <si>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</si>
  <si>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</si>
  <si>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</si>
  <si>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</si>
  <si>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</si>
  <si>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</si>
  <si>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</si>
  <si>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</si>
  <si>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</si>
  <si>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</si>
  <si>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</si>
  <si>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</si>
  <si>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</si>
  <si>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</si>
  <si>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</si>
  <si>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</si>
  <si>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</si>
  <si>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</si>
  <si>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</si>
  <si>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</si>
  <si>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</si>
  <si>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</si>
  <si>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</si>
  <si>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</si>
  <si>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</si>
  <si>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</si>
  <si>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</si>
  <si>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</si>
  <si>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</si>
  <si>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</si>
  <si>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</si>
  <si>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</si>
  <si>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</si>
  <si>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</si>
  <si>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</si>
  <si>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</si>
  <si>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</si>
  <si>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</si>
  <si>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</si>
  <si>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</si>
  <si>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</si>
  <si>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</si>
  <si>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</si>
  <si>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</si>
  <si>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</si>
  <si>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</si>
  <si>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</si>
  <si>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</si>
  <si>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</si>
  <si>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</si>
  <si>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</si>
  <si>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</si>
  <si>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</si>
  <si>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</si>
  <si>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</si>
  <si>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</si>
  <si>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</si>
  <si>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</si>
  <si>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</si>
  <si>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</si>
  <si>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</si>
  <si>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</si>
  <si>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</si>
  <si>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</si>
  <si>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</si>
  <si>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</si>
  <si>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</si>
  <si>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</si>
  <si>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</si>
  <si>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</si>
  <si>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</si>
  <si>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</si>
  <si>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</si>
  <si>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</si>
  <si>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</si>
  <si>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</si>
  <si>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</si>
  <si>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</si>
  <si>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</si>
  <si>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</si>
  <si>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</si>
  <si>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</si>
  <si>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</si>
  <si>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</si>
  <si>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</si>
  <si>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</si>
  <si>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</si>
  <si>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</si>
  <si>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</si>
  <si>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</si>
  <si>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</si>
  <si>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</si>
  <si>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</si>
  <si>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</si>
  <si>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</si>
  <si>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</si>
  <si>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</si>
  <si>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</si>
  <si>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</si>
  <si>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</si>
  <si>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</si>
  <si>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</si>
  <si>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</si>
  <si>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</si>
  <si>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</si>
  <si>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</si>
  <si>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</si>
  <si>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</si>
  <si>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</si>
  <si>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</si>
  <si>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</si>
  <si>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</si>
  <si>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</si>
  <si>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</si>
  <si>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</si>
  <si>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</si>
  <si>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</si>
  <si>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</si>
  <si>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</si>
  <si>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</si>
  <si>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</si>
  <si>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</si>
  <si>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</si>
  <si>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</si>
  <si>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</si>
  <si>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</si>
  <si>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</si>
  <si>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</si>
  <si>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</si>
  <si>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</si>
  <si>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</si>
  <si>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</si>
  <si>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</si>
  <si>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</si>
  <si>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</si>
  <si>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</si>
  <si>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</si>
  <si>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</si>
  <si>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</si>
  <si>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</si>
  <si>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</si>
  <si>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</si>
  <si>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</si>
  <si>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</si>
  <si>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</si>
  <si>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</si>
  <si>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</si>
  <si>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</si>
  <si>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</si>
  <si>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</si>
  <si>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</si>
  <si>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</si>
  <si>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</si>
  <si>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</si>
  <si>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</si>
  <si>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</si>
  <si>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</si>
  <si>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</si>
  <si>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</si>
  <si>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</si>
  <si>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</si>
  <si>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</si>
  <si>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</si>
  <si>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</si>
  <si>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</si>
  <si>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</si>
  <si>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</si>
  <si>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</si>
  <si>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</si>
  <si>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</si>
  <si>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</si>
  <si>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</si>
  <si>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</si>
  <si>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</si>
  <si>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</si>
  <si>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</si>
  <si>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</si>
  <si>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</si>
  <si>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</si>
  <si>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</si>
  <si>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</si>
  <si>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</si>
  <si>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</si>
  <si>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</si>
  <si>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</si>
  <si>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</si>
  <si>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</si>
  <si>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</si>
  <si>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</si>
  <si>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</si>
  <si>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</si>
  <si>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</si>
  <si>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</si>
  <si>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</si>
  <si>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</si>
  <si>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</si>
  <si>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</si>
  <si>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</si>
  <si>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</si>
  <si>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</si>
  <si>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</si>
  <si>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</si>
  <si>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</si>
  <si>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</si>
  <si>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</si>
  <si>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</si>
  <si>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</si>
  <si>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</si>
  <si>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</si>
  <si>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</si>
  <si>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</si>
  <si>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</si>
  <si>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</si>
  <si>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</si>
  <si>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</si>
  <si>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</si>
  <si>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</si>
  <si>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</si>
  <si>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</si>
  <si>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</si>
  <si>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</si>
  <si>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</si>
  <si>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</si>
  <si>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</si>
  <si>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</si>
  <si>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</si>
  <si>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</si>
  <si>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</si>
  <si>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</si>
  <si>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</si>
  <si>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</si>
  <si>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</si>
  <si>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</si>
  <si>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</si>
  <si>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</si>
  <si>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</si>
  <si>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</si>
  <si>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</si>
  <si>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</si>
  <si>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</si>
  <si>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</si>
  <si>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</si>
  <si>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</si>
  <si>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</si>
  <si>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</si>
  <si>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</si>
  <si>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</si>
  <si>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</si>
  <si>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</si>
  <si>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</si>
  <si>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</si>
  <si>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</si>
  <si>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</si>
  <si>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</si>
  <si>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</si>
  <si>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</si>
  <si>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</si>
  <si>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</si>
  <si>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</si>
  <si>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</si>
  <si>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</si>
  <si>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</si>
  <si>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</si>
  <si>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</si>
  <si>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</si>
  <si>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</si>
  <si>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</si>
  <si>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</si>
  <si>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</si>
  <si>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</si>
  <si>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</si>
  <si>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</si>
  <si>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</si>
  <si>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</si>
  <si>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</si>
  <si>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</si>
  <si>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</si>
  <si>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</si>
  <si>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</si>
  <si>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</si>
  <si>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</si>
  <si>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</si>
  <si>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</si>
  <si>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</si>
  <si>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</si>
  <si>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</si>
  <si>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</si>
  <si>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</si>
  <si>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</si>
  <si>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</si>
  <si>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</si>
  <si>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</si>
  <si>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</si>
  <si>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</si>
  <si>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</si>
  <si>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</si>
  <si>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</si>
  <si>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</si>
  <si>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</si>
  <si>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</si>
  <si>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</si>
  <si>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</si>
  <si>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</si>
  <si>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</si>
  <si>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</si>
  <si>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</si>
  <si>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</si>
  <si>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</si>
  <si>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</si>
  <si>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</si>
  <si>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</si>
  <si>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</si>
  <si>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</si>
  <si>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</si>
  <si>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</si>
  <si>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</si>
  <si>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</si>
  <si>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</si>
  <si>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</si>
  <si>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</si>
  <si>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</si>
  <si>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</si>
  <si>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</si>
  <si>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</si>
  <si>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</si>
  <si>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</si>
  <si>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</si>
  <si>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</si>
  <si>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</si>
  <si>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</si>
  <si>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</si>
  <si>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</si>
  <si>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</si>
  <si>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</si>
  <si>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</si>
  <si>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</si>
  <si>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</si>
  <si>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</si>
  <si>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</si>
  <si>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</si>
  <si>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</si>
  <si>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</si>
  <si>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</si>
  <si>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</si>
  <si>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</si>
  <si>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</si>
  <si>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</si>
  <si>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</si>
  <si>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</si>
  <si>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</si>
  <si>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</si>
  <si>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</si>
  <si>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</si>
  <si>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</si>
  <si>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</si>
  <si>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</si>
  <si>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</si>
  <si>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</si>
  <si>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</si>
  <si>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</si>
  <si>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</si>
  <si>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</si>
  <si>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</si>
  <si>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</si>
  <si>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</si>
  <si>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</si>
  <si>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</si>
  <si>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</si>
  <si>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</si>
  <si>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</si>
  <si>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</si>
  <si>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</si>
  <si>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</si>
  <si>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</si>
  <si>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</si>
  <si>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</si>
  <si>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</si>
  <si>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</si>
  <si>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</si>
  <si>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</si>
  <si>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</si>
  <si>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</si>
  <si>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</si>
  <si>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</si>
  <si>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</si>
  <si>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</si>
  <si>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</si>
  <si>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</si>
  <si>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</si>
  <si>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</si>
  <si>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</si>
  <si>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</si>
  <si>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</si>
  <si>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</si>
  <si>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</si>
  <si>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</si>
  <si>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</si>
  <si>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</si>
  <si>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</si>
  <si>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</si>
  <si>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</si>
  <si>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</si>
  <si>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</si>
  <si>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</si>
  <si>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</si>
  <si>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</si>
  <si>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</si>
  <si>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</si>
  <si>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</si>
  <si>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</si>
  <si>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</si>
  <si>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</si>
  <si>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</si>
  <si>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</si>
  <si>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</si>
  <si>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</si>
  <si>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</si>
  <si>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</si>
  <si>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</si>
  <si>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</si>
  <si>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</si>
  <si>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</si>
  <si>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</si>
  <si>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</si>
  <si>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</si>
  <si>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</si>
  <si>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</si>
  <si>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</si>
  <si>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</si>
  <si>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</si>
  <si>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</si>
  <si>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</si>
  <si>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</si>
  <si>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</si>
  <si>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</si>
  <si>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</si>
  <si>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</si>
  <si>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</si>
  <si>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</si>
  <si>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</si>
  <si>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</si>
  <si>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</si>
  <si>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</si>
  <si>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</si>
  <si>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</si>
  <si>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</si>
  <si>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</si>
  <si>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</si>
  <si>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</si>
  <si>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</si>
  <si>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</si>
  <si>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</si>
  <si>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</si>
  <si>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</si>
  <si>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</si>
  <si>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</si>
  <si>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</si>
  <si>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</si>
  <si>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</si>
  <si>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</si>
  <si>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</si>
  <si>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</si>
  <si>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</si>
  <si>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</si>
  <si>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</si>
  <si>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</si>
  <si>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</si>
  <si>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</si>
  <si>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</si>
  <si>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</si>
  <si>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</si>
  <si>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</si>
  <si>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</si>
  <si>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</si>
  <si>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</si>
  <si>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</si>
  <si>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</si>
  <si>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</si>
  <si>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</si>
  <si>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</si>
  <si>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</si>
  <si>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</si>
  <si>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</si>
  <si>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</si>
  <si>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</si>
  <si>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</si>
  <si>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</si>
  <si>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</si>
  <si>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</si>
  <si>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</si>
  <si>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</si>
  <si>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</si>
  <si>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</si>
  <si>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</si>
  <si>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</si>
  <si>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</si>
  <si>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</si>
  <si>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</si>
  <si>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</si>
  <si>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</si>
  <si>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</si>
  <si>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</si>
  <si>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</si>
  <si>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</si>
  <si>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</si>
  <si>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</si>
  <si>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</si>
  <si>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</si>
  <si>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</si>
  <si>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</si>
  <si>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</si>
  <si>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</si>
  <si>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</si>
  <si>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</si>
  <si>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</si>
  <si>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</si>
  <si>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</si>
  <si>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</si>
  <si>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</si>
  <si>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</si>
  <si>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</si>
  <si>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</si>
  <si>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</si>
  <si>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</si>
  <si>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</si>
  <si>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</si>
  <si>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</si>
  <si>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</si>
  <si>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</si>
  <si>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</si>
  <si>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</si>
  <si>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</si>
  <si>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</si>
  <si>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</si>
  <si>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</si>
  <si>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</si>
  <si>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</si>
  <si>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</si>
  <si>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</si>
  <si>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</si>
  <si>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</si>
  <si>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</si>
  <si>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</si>
  <si>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</si>
  <si>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</si>
  <si>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</si>
  <si>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</si>
  <si>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</si>
  <si>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</si>
  <si>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</si>
  <si>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</si>
  <si>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</si>
  <si>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</si>
  <si>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</si>
  <si>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</si>
  <si>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</si>
  <si>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</si>
  <si>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</si>
  <si>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</si>
  <si>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</si>
  <si>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</si>
  <si>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</si>
  <si>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</si>
  <si>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</si>
  <si>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</si>
  <si>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</si>
  <si>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</si>
  <si>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</si>
  <si>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</si>
  <si>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</si>
  <si>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</si>
  <si>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</si>
  <si>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</si>
  <si>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</si>
  <si>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</si>
  <si>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</si>
  <si>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</si>
  <si>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</si>
  <si>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</si>
  <si>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</si>
  <si>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</si>
  <si>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</si>
  <si>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</si>
  <si>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</si>
  <si>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</si>
  <si>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</si>
  <si>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</si>
  <si>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</si>
  <si>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</si>
  <si>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</si>
  <si>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</si>
  <si>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</si>
  <si>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</si>
  <si>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</si>
  <si>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</si>
  <si>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</si>
  <si>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</si>
  <si>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</si>
  <si>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</si>
  <si>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</si>
  <si>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</si>
  <si>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</si>
  <si>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</si>
  <si>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</si>
  <si>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</si>
  <si>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</si>
  <si>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</si>
  <si>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</si>
  <si>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</si>
  <si>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</si>
  <si>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</si>
  <si>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</si>
  <si>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</si>
  <si>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</si>
  <si>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</si>
  <si>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</si>
  <si>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</si>
  <si>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</si>
  <si>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</si>
  <si>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</si>
  <si>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</si>
  <si>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</si>
  <si>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</si>
  <si>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</si>
  <si>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</si>
  <si>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</si>
  <si>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</si>
  <si>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</si>
  <si>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</si>
  <si>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</si>
  <si>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</si>
  <si>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</si>
  <si>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</si>
  <si>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</si>
  <si>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</si>
  <si>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</si>
  <si>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</si>
  <si>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</si>
  <si>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</si>
  <si>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</si>
  <si>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</si>
  <si>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</si>
  <si>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</si>
  <si>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</si>
  <si>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</si>
  <si>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</si>
  <si>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</si>
  <si>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</si>
  <si>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</si>
  <si>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</si>
  <si>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</si>
  <si>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</si>
  <si>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</si>
  <si>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</si>
  <si>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</si>
  <si>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</si>
  <si>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</si>
  <si>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</si>
  <si>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</si>
  <si>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</si>
  <si>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</si>
  <si>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</si>
  <si>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</si>
  <si>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</si>
  <si>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</si>
  <si>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</si>
  <si>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</si>
  <si>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</si>
  <si>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</si>
  <si>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</si>
  <si>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</si>
  <si>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</si>
  <si>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</si>
  <si>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</si>
  <si>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</si>
  <si>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</si>
  <si>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</si>
  <si>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</si>
  <si>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</si>
  <si>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</si>
  <si>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</si>
  <si>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</si>
  <si>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</si>
  <si>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</si>
  <si>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</si>
  <si>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</si>
  <si>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</si>
  <si>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</si>
  <si>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</si>
  <si>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</si>
  <si>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</si>
  <si>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</si>
  <si>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</si>
  <si>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</si>
  <si>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</si>
  <si>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</si>
  <si>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</si>
  <si>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</si>
  <si>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</si>
  <si>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</si>
  <si>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</si>
  <si>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</si>
  <si>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</si>
  <si>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</si>
  <si>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</si>
  <si>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</si>
  <si>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</si>
  <si>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</si>
  <si>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</si>
  <si>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</si>
  <si>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</si>
  <si>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</si>
  <si>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</si>
  <si>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</si>
  <si>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</si>
  <si>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</si>
  <si>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</si>
  <si>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</si>
  <si>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</si>
  <si>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</si>
  <si>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</si>
  <si>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</si>
  <si>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</si>
  <si>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</si>
  <si>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</si>
  <si>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</si>
  <si>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</si>
  <si>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</si>
  <si>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</si>
  <si>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</si>
  <si>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</si>
  <si>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</si>
  <si>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</si>
  <si>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</si>
  <si>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</si>
  <si>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</si>
  <si>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</si>
  <si>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</si>
  <si>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</si>
  <si>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</si>
  <si>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</si>
  <si>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</si>
  <si>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</si>
  <si>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</si>
  <si>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</si>
  <si>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</si>
  <si>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</si>
  <si>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</si>
  <si>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</si>
  <si>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</si>
  <si>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</si>
  <si>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</si>
  <si>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</si>
  <si>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</si>
  <si>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</si>
  <si>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</si>
  <si>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</si>
  <si>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</si>
  <si>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</si>
  <si>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</si>
  <si>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</si>
  <si>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</si>
  <si>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</si>
  <si>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</si>
  <si>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</si>
  <si>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</si>
  <si>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</si>
  <si>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</si>
  <si>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</si>
  <si>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</si>
  <si>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</si>
  <si>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</si>
  <si>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</si>
  <si>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</si>
  <si>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</si>
  <si>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</si>
  <si>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</si>
  <si>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</si>
  <si>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</si>
  <si>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</si>
  <si>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</si>
  <si>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</si>
  <si>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</si>
  <si>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</si>
  <si>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</si>
  <si>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</si>
  <si>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</si>
  <si>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</si>
  <si>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</si>
  <si>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</si>
  <si>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</si>
  <si>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</si>
  <si>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</si>
  <si>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</si>
  <si>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</si>
  <si>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</si>
  <si>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</si>
  <si>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</si>
  <si>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</si>
  <si>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</si>
  <si>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</si>
  <si>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</si>
  <si>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</si>
  <si>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</si>
  <si>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</si>
  <si>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</si>
  <si>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</si>
  <si>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</si>
  <si>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</si>
  <si>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</si>
  <si>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</si>
  <si>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</si>
  <si>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</si>
  <si>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</si>
  <si>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</si>
  <si>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</si>
  <si>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</si>
  <si>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</si>
  <si>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</si>
  <si>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</si>
  <si>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</si>
  <si>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</si>
  <si>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</si>
  <si>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</si>
  <si>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</si>
  <si>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</si>
  <si>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</si>
  <si>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</si>
  <si>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</si>
  <si>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</si>
  <si>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</si>
  <si>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</si>
  <si>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</si>
  <si>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</si>
  <si>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</si>
  <si>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</si>
  <si>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</si>
  <si>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</si>
  <si>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</si>
  <si>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</si>
  <si>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</si>
  <si>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</si>
  <si>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</si>
  <si>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</si>
  <si>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</si>
  <si>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</si>
  <si>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</si>
  <si>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</si>
  <si>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</si>
  <si>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</si>
  <si>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</si>
  <si>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</si>
  <si>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</si>
  <si>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</si>
  <si>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</si>
  <si>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</si>
  <si>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</si>
  <si>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</si>
  <si>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</si>
  <si>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</si>
  <si>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</si>
  <si>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</si>
  <si>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</si>
  <si>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</si>
  <si>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</si>
  <si>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</si>
  <si>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</si>
  <si>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</si>
  <si>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</si>
  <si>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</si>
  <si>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</si>
  <si>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</si>
  <si>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</si>
  <si>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</si>
  <si>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</si>
  <si>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</si>
  <si>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</si>
  <si>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</si>
  <si>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</si>
  <si>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</si>
  <si>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</si>
  <si>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</si>
  <si>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</si>
  <si>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</si>
  <si>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</si>
  <si>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</si>
  <si>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</si>
  <si>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</si>
  <si>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</si>
  <si>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</si>
  <si>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</si>
  <si>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</si>
  <si>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</si>
  <si>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</si>
  <si>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</si>
  <si>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</si>
  <si>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</si>
  <si>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</si>
  <si>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</si>
  <si>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</si>
  <si>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</si>
  <si>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</si>
  <si>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</si>
  <si>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</si>
  <si>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</si>
  <si>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</si>
  <si>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</si>
  <si>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</si>
  <si>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</si>
  <si>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</si>
  <si>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</si>
  <si>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</si>
  <si>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</si>
  <si>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</si>
  <si>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</si>
  <si>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</si>
  <si>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</si>
  <si>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</si>
  <si>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</si>
  <si>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</si>
  <si>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</si>
  <si>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</si>
  <si>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</si>
  <si>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</si>
  <si>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</si>
  <si>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</si>
  <si>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</si>
  <si>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</si>
  <si>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</si>
  <si>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</si>
  <si>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</si>
  <si>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</si>
  <si>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</si>
  <si>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</si>
  <si>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</si>
  <si>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</si>
  <si>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</si>
  <si>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</si>
  <si>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</si>
  <si>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</si>
  <si>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</si>
  <si>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</si>
  <si>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</si>
  <si>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</si>
  <si>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</si>
  <si>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</si>
  <si>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</si>
  <si>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</si>
  <si>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</si>
  <si>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</si>
  <si>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</si>
  <si>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</si>
  <si>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</si>
  <si>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</si>
  <si>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</si>
  <si>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</si>
  <si>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</si>
  <si>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</si>
  <si>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</si>
  <si>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</si>
  <si>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</si>
  <si>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</si>
  <si>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</si>
  <si>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</si>
  <si>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</si>
  <si>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</si>
  <si>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</si>
  <si>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</si>
  <si>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</si>
  <si>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</si>
  <si>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</si>
  <si>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</si>
  <si>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</si>
  <si>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</si>
  <si>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</si>
  <si>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</si>
  <si>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</si>
  <si>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</si>
  <si>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</si>
  <si>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</si>
  <si>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</si>
  <si>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</si>
  <si>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</si>
  <si>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</si>
  <si>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</si>
  <si>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</si>
  <si>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</si>
  <si>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</si>
  <si>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</si>
  <si>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</si>
  <si>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</si>
  <si>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</si>
  <si>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</si>
  <si>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</si>
  <si>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</si>
  <si>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</si>
  <si>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</si>
  <si>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</si>
  <si>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</si>
  <si>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</si>
  <si>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</si>
  <si>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</si>
  <si>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</si>
  <si>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</si>
  <si>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</si>
  <si>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</si>
  <si>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</si>
  <si>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</si>
  <si>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</si>
  <si>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</si>
  <si>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</si>
  <si>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</si>
  <si>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</si>
  <si>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</si>
  <si>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</si>
  <si>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</si>
  <si>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</si>
  <si>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</si>
  <si>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</si>
  <si>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</si>
  <si>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</si>
  <si>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</si>
  <si>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</si>
  <si>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</si>
  <si>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</si>
  <si>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</si>
  <si>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</si>
  <si>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</si>
  <si>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</si>
  <si>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</si>
  <si>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</si>
  <si>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</si>
  <si>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</si>
  <si>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</si>
  <si>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</si>
  <si>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</si>
  <si>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</si>
  <si>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</si>
  <si>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</si>
  <si>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</si>
  <si>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</si>
  <si>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</si>
  <si>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</si>
  <si>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</si>
  <si>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</si>
  <si>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</si>
  <si>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</si>
  <si>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</si>
  <si>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</si>
  <si>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</si>
  <si>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</si>
  <si>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</si>
  <si>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</si>
  <si>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</si>
  <si>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</si>
  <si>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</si>
  <si>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</si>
  <si>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</si>
  <si>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</si>
  <si>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</si>
  <si>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</si>
  <si>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</si>
  <si>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</si>
  <si>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</si>
  <si>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</si>
  <si>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</si>
  <si>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</si>
  <si>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</si>
  <si>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</si>
  <si>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</si>
  <si>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</si>
  <si>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</si>
  <si>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</si>
  <si>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</si>
  <si>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</si>
  <si>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</si>
  <si>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</si>
  <si>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</si>
  <si>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</si>
  <si>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</si>
  <si>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</si>
  <si>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</si>
  <si>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</si>
  <si>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</si>
  <si>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</si>
  <si>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</si>
  <si>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</si>
  <si>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</si>
  <si>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</si>
  <si>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</si>
  <si>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</si>
  <si>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</si>
  <si>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</si>
  <si>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</si>
  <si>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</si>
  <si>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</si>
  <si>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</si>
  <si>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</si>
  <si>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</si>
  <si>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</si>
  <si>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</si>
  <si>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</si>
  <si>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</si>
  <si>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</si>
  <si>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</si>
  <si>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</si>
  <si>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</si>
  <si>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</si>
  <si>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</si>
  <si>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</si>
  <si>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</si>
  <si>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</si>
  <si>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</si>
  <si>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</si>
  <si>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</si>
  <si>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</si>
  <si>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</si>
  <si>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</si>
  <si>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</si>
  <si>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</si>
  <si>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</si>
  <si>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</si>
  <si>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</si>
  <si>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</si>
  <si>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</si>
  <si>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</si>
  <si>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</si>
  <si>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</si>
  <si>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</si>
  <si>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</si>
  <si>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</si>
  <si>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</si>
  <si>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</si>
  <si>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</si>
  <si>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</si>
  <si>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</si>
  <si>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</si>
  <si>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</si>
  <si>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</si>
  <si>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</si>
  <si>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</si>
  <si>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</si>
  <si>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</si>
  <si>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</si>
  <si>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</si>
  <si>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</si>
  <si>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</si>
  <si>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</si>
  <si>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</si>
  <si>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</si>
  <si>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</si>
  <si>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</si>
  <si>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</si>
  <si>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</si>
  <si>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</si>
  <si>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</si>
  <si>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</si>
  <si>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</si>
  <si>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</si>
  <si>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</si>
  <si>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</si>
  <si>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</si>
  <si>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</si>
  <si>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</si>
  <si>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</si>
  <si>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</si>
  <si>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</si>
  <si>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</si>
  <si>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</si>
  <si>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</si>
  <si>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</si>
  <si>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</si>
  <si>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</si>
  <si>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</si>
  <si>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</si>
  <si>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</si>
  <si>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</si>
  <si>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</si>
  <si>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</si>
  <si>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</si>
  <si>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</si>
  <si>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</si>
  <si>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</si>
  <si>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</si>
  <si>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</si>
  <si>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</si>
  <si>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</si>
  <si>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</si>
  <si>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</si>
  <si>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</si>
  <si>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</si>
  <si>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</si>
  <si>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</si>
  <si>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</si>
  <si>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</si>
  <si>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</si>
  <si>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</si>
  <si>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</si>
  <si>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</si>
  <si>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</si>
  <si>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</si>
  <si>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</si>
  <si>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</si>
  <si>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</si>
  <si>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</si>
  <si>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</si>
  <si>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</si>
  <si>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</si>
  <si>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</si>
  <si>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</si>
  <si>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</si>
  <si>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</si>
  <si>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</si>
  <si>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</si>
  <si>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</si>
  <si>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</si>
  <si>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</si>
  <si>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</si>
  <si>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</si>
  <si>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</si>
  <si>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</si>
  <si>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</si>
  <si>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</si>
  <si>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</si>
  <si>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</si>
  <si>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</si>
  <si>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</si>
  <si>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</si>
  <si>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</si>
  <si>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</si>
  <si>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</si>
  <si>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</si>
  <si>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</si>
  <si>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</si>
  <si>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</si>
  <si>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</si>
  <si>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</si>
  <si>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</si>
  <si>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</si>
  <si>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</si>
  <si>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</si>
  <si>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</si>
  <si>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</si>
  <si>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</si>
  <si>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</si>
  <si>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</si>
  <si>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</si>
  <si>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</si>
  <si>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</si>
  <si>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</si>
  <si>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</si>
  <si>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</si>
  <si>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</si>
  <si>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</si>
  <si>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</si>
  <si>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</si>
  <si>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</si>
  <si>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</si>
  <si>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</si>
  <si>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</si>
  <si>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</si>
  <si>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</si>
  <si>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</si>
  <si>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</si>
  <si>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</si>
  <si>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</si>
  <si>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</si>
  <si>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</si>
  <si>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</si>
  <si>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</si>
  <si>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</si>
  <si>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</si>
  <si>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</si>
  <si>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</si>
  <si>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</si>
  <si>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</si>
  <si>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</si>
  <si>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</si>
  <si>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</si>
  <si>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</si>
  <si>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</si>
  <si>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</si>
  <si>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</si>
  <si>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</si>
  <si>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</si>
  <si>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</si>
  <si>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</si>
  <si>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</si>
  <si>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</si>
  <si>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</si>
  <si>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</si>
  <si>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</si>
  <si>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</si>
  <si>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</si>
  <si>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</si>
  <si>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</si>
  <si>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</si>
  <si>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</si>
  <si>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</si>
  <si>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</si>
  <si>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</si>
  <si>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</si>
  <si>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</si>
  <si>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</si>
  <si>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</si>
  <si>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</si>
  <si>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</si>
  <si>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</si>
  <si>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</si>
  <si>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</si>
  <si>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</si>
  <si>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</si>
  <si>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</si>
  <si>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</si>
  <si>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</si>
  <si>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</si>
  <si>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</si>
  <si>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</si>
  <si>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</si>
  <si>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</si>
  <si>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</si>
  <si>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</si>
  <si>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</si>
  <si>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</si>
  <si>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</si>
  <si>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</si>
  <si>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</si>
  <si>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</si>
  <si>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</si>
  <si>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</si>
  <si>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</si>
  <si>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</si>
  <si>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</si>
  <si>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</si>
  <si>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</si>
  <si>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</si>
  <si>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</si>
  <si>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</si>
  <si>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</si>
  <si>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</si>
  <si>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</si>
  <si>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</si>
  <si>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</si>
  <si>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</si>
  <si>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</si>
  <si>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</si>
  <si>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</si>
  <si>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</si>
  <si>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</si>
  <si>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</si>
  <si>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</si>
  <si>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</si>
  <si>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</si>
  <si>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</si>
  <si>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</si>
  <si>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</si>
  <si>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</si>
  <si>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</si>
  <si>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</si>
  <si>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</si>
  <si>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</si>
  <si>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</si>
  <si>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</si>
  <si>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</si>
  <si>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</si>
  <si>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</si>
  <si>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</si>
  <si>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</si>
  <si>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</si>
  <si>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</si>
  <si>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</si>
  <si>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</si>
  <si>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</si>
  <si>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</si>
  <si>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</si>
  <si>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</si>
  <si>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</si>
  <si>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</si>
  <si>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</si>
  <si>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</si>
  <si>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</si>
  <si>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</si>
  <si>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</si>
  <si>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</si>
  <si>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</si>
  <si>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</si>
  <si>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</si>
  <si>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</si>
  <si>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</si>
  <si>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</si>
  <si>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</si>
  <si>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</si>
  <si>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</si>
  <si>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</si>
  <si>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</si>
  <si>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</si>
  <si>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</si>
  <si>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</si>
  <si>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</si>
  <si>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</si>
  <si>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</si>
  <si>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</si>
  <si>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</si>
  <si>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</si>
  <si>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</si>
  <si>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</si>
  <si>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</si>
  <si>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</si>
  <si>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</si>
  <si>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</si>
  <si>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</si>
  <si>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</si>
  <si>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</si>
  <si>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</si>
  <si>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</si>
  <si>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</si>
  <si>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</si>
  <si>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</si>
  <si>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</si>
  <si>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</si>
  <si>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</si>
  <si>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</si>
  <si>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</si>
  <si>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</si>
  <si>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</si>
  <si>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</si>
  <si>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</si>
  <si>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</si>
  <si>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</si>
  <si>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</si>
  <si>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</si>
  <si>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</si>
  <si>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</si>
  <si>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</si>
  <si>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</si>
  <si>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</si>
  <si>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</si>
  <si>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</si>
  <si>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</si>
  <si>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</si>
  <si>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</si>
  <si>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</si>
  <si>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</si>
  <si>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</si>
  <si>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</si>
  <si>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</si>
  <si>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</si>
  <si>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</si>
  <si>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</si>
  <si>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</si>
  <si>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</si>
  <si>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</si>
  <si>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</si>
  <si>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</si>
  <si>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</si>
  <si>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</si>
  <si>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</si>
  <si>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</si>
  <si>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</si>
  <si>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</si>
  <si>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</si>
  <si>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</si>
  <si>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</si>
  <si>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</si>
  <si>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</si>
  <si>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</si>
  <si>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</si>
  <si>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</si>
  <si>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</si>
  <si>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</si>
  <si>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</si>
  <si>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</si>
  <si>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</si>
  <si>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</si>
  <si>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</si>
  <si>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</si>
  <si>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</si>
  <si>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</si>
  <si>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</si>
  <si>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</si>
  <si>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</si>
  <si>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</si>
  <si>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</si>
  <si>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</si>
  <si>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</si>
  <si>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</si>
  <si>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</si>
  <si>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</si>
  <si>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</si>
  <si>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</si>
  <si>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</si>
  <si>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</si>
  <si>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</si>
  <si>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</si>
  <si>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</si>
  <si>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</si>
  <si>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</si>
  <si>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</si>
  <si>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</si>
  <si>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</si>
  <si>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</si>
  <si>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</si>
  <si>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</si>
  <si>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</si>
  <si>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</si>
  <si>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</si>
  <si>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</si>
  <si>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</si>
  <si>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</si>
  <si>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</si>
  <si>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</si>
  <si>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</si>
  <si>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</si>
  <si>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</si>
  <si>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</si>
  <si>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</si>
  <si>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</si>
  <si>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</si>
  <si>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</si>
  <si>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</si>
  <si>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</si>
  <si>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</si>
  <si>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</si>
  <si>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</si>
  <si>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</si>
  <si>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</si>
  <si>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</si>
  <si>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</si>
  <si>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</si>
  <si>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</si>
  <si>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</si>
  <si>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</si>
  <si>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</si>
  <si>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</si>
  <si>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</si>
  <si>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</si>
  <si>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</si>
  <si>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</si>
  <si>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</si>
  <si>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</si>
  <si>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</si>
  <si>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</si>
  <si>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</si>
  <si>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</si>
  <si>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</si>
  <si>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</si>
  <si>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</si>
  <si>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</si>
  <si>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</si>
  <si>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</si>
  <si>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</si>
  <si>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</si>
  <si>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</si>
  <si>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</si>
  <si>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</si>
  <si>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</si>
  <si>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</si>
  <si>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</si>
  <si>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</si>
  <si>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</si>
  <si>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</si>
  <si>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</si>
  <si>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</si>
  <si>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</si>
  <si>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</si>
  <si>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</si>
  <si>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</si>
  <si>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</si>
  <si>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</si>
  <si>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</si>
  <si>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</si>
  <si>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</si>
  <si>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</si>
  <si>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</si>
  <si>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</si>
  <si>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</si>
  <si>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</si>
  <si>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</si>
  <si>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</si>
  <si>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</si>
  <si>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</si>
  <si>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</si>
  <si>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</si>
  <si>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</si>
  <si>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</si>
  <si>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</si>
  <si>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</si>
  <si>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</si>
  <si>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</si>
  <si>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</si>
  <si>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</si>
  <si>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</si>
  <si>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</si>
  <si>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</si>
  <si>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</si>
  <si>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</si>
  <si>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</si>
  <si>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</si>
  <si>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</si>
  <si>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</si>
  <si>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</si>
  <si>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</si>
  <si>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</si>
  <si>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</si>
  <si>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</si>
  <si>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</si>
  <si>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</si>
  <si>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</si>
  <si>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</si>
  <si>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</si>
  <si>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</si>
  <si>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</si>
  <si>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</si>
  <si>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</si>
  <si>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</si>
  <si>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</si>
  <si>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</si>
  <si>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</si>
  <si>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</si>
  <si>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</si>
  <si>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</si>
  <si>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</si>
  <si>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</si>
  <si>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</si>
  <si>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</si>
  <si>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</si>
  <si>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</si>
  <si>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</si>
  <si>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</si>
  <si>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</si>
  <si>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</si>
  <si>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</si>
  <si>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</si>
  <si>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</si>
  <si>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</si>
  <si>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</si>
  <si>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</si>
  <si>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</si>
  <si>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</si>
  <si>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</si>
  <si>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</si>
  <si>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</si>
  <si>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</si>
  <si>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</si>
  <si>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</si>
  <si>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</si>
  <si>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</si>
  <si>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</si>
  <si>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</si>
  <si>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</si>
  <si>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</si>
  <si>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</si>
  <si>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</si>
  <si>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</si>
  <si>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</si>
  <si>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</si>
  <si>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</si>
  <si>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</si>
  <si>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</si>
  <si>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</si>
  <si>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</si>
  <si>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</si>
  <si>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</si>
  <si>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</si>
  <si>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</si>
  <si>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</si>
  <si>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</si>
  <si>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</si>
  <si>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</si>
  <si>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</si>
  <si>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</si>
  <si>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</si>
  <si>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</si>
  <si>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</si>
  <si>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</si>
  <si>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</si>
  <si>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</si>
  <si>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</si>
  <si>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</si>
  <si>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</si>
  <si>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</si>
  <si>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</si>
  <si>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</si>
  <si>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</si>
  <si>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</si>
  <si>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</si>
  <si>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</si>
  <si>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</si>
  <si>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</si>
  <si>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</si>
  <si>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</si>
  <si>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</si>
  <si>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</si>
  <si>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</si>
  <si>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</si>
  <si>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</si>
  <si>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</si>
  <si>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</si>
  <si>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</si>
  <si>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</si>
  <si>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</si>
  <si>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</si>
  <si>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</si>
  <si>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</si>
  <si>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</si>
  <si>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</si>
  <si>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</si>
  <si>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</si>
  <si>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</si>
  <si>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</si>
  <si>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</si>
  <si>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</si>
  <si>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</si>
  <si>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</si>
  <si>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</si>
  <si>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</si>
  <si>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</si>
  <si>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</si>
  <si>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</si>
  <si>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</si>
  <si>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</si>
  <si>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</si>
  <si>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</si>
  <si>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</si>
  <si>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</si>
  <si>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</si>
  <si>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</si>
  <si>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</si>
  <si>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</si>
  <si>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</si>
  <si>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</si>
  <si>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</si>
  <si>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</si>
  <si>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</si>
  <si>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</si>
  <si>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</si>
  <si>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</si>
  <si>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</si>
  <si>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</si>
  <si>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</si>
  <si>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</si>
  <si>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</si>
  <si>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</si>
  <si>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</si>
  <si>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</si>
  <si>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</si>
  <si>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</si>
  <si>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</si>
  <si>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</si>
  <si>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</si>
  <si>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</si>
  <si>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</si>
  <si>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</si>
  <si>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</si>
  <si>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</si>
  <si>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</si>
  <si>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</si>
  <si>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</si>
  <si>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</si>
  <si>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</si>
  <si>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</si>
  <si>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</si>
  <si>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</si>
  <si>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</si>
  <si>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</si>
  <si>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</si>
  <si>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</si>
  <si>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</si>
  <si>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</si>
  <si>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</si>
  <si>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</si>
  <si>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</si>
  <si>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</si>
  <si>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</si>
  <si>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</si>
  <si>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</si>
  <si>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</si>
  <si>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</si>
  <si>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</si>
  <si>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</si>
  <si>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</si>
  <si>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</si>
  <si>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</si>
  <si>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</si>
  <si>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</si>
  <si>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</si>
  <si>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</si>
  <si>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</si>
  <si>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</si>
  <si>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</si>
  <si>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</si>
  <si>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</si>
  <si>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</si>
  <si>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</si>
  <si>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</si>
  <si>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</si>
  <si>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</si>
  <si>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</si>
  <si>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</si>
  <si>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</si>
  <si>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</si>
  <si>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</si>
  <si>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</si>
  <si>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</si>
  <si>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</si>
  <si>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</si>
  <si>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</si>
  <si>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</si>
  <si>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</si>
  <si>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</si>
  <si>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</si>
  <si>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</si>
  <si>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</si>
  <si>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</si>
  <si>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</si>
  <si>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</si>
  <si>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</si>
  <si>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</si>
  <si>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</si>
  <si>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</si>
  <si>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</si>
  <si>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</si>
  <si>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</si>
  <si>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</si>
  <si>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</si>
  <si>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</si>
  <si>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</si>
  <si>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</si>
  <si>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</si>
  <si>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</si>
  <si>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</si>
  <si>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</si>
  <si>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</si>
  <si>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</si>
  <si>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</si>
  <si>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</si>
  <si>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</si>
  <si>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</si>
  <si>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</si>
  <si>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</si>
  <si>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</si>
  <si>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</si>
  <si>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</si>
  <si>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</si>
  <si>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</si>
  <si>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</si>
  <si>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</si>
  <si>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</si>
  <si>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</si>
  <si>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</si>
  <si>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</si>
  <si>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</si>
  <si>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</si>
  <si>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</si>
  <si>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</si>
  <si>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</si>
  <si>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</si>
  <si>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</si>
  <si>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</si>
  <si>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</si>
  <si>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</si>
  <si>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</si>
  <si>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</si>
  <si>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</si>
  <si>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</si>
  <si>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</si>
  <si>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</si>
  <si>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</si>
  <si>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</si>
  <si>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</si>
  <si>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</si>
  <si>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</si>
  <si>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</si>
  <si>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</si>
  <si>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</si>
  <si>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</si>
  <si>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</si>
  <si>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</si>
  <si>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</si>
  <si>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</si>
  <si>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</si>
  <si>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</si>
  <si>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</si>
  <si>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</si>
  <si>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</si>
  <si>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</si>
  <si>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</si>
  <si>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</si>
  <si>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</si>
  <si>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</si>
  <si>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</si>
  <si>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</si>
  <si>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</si>
  <si>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</si>
  <si>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</si>
  <si>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</si>
  <si>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</si>
  <si>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</si>
  <si>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</si>
  <si>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</si>
  <si>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</si>
  <si>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</si>
  <si>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</si>
  <si>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</si>
  <si>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</si>
  <si>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</si>
  <si>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</si>
  <si>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</si>
  <si>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</si>
  <si>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</si>
  <si>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</si>
  <si>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</si>
  <si>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</si>
  <si>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</si>
  <si>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</si>
  <si>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</si>
  <si>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</si>
  <si>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</si>
  <si>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</si>
  <si>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</si>
  <si>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</si>
  <si>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</si>
  <si>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</si>
  <si>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</si>
  <si>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</si>
  <si>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</si>
  <si>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</si>
  <si>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</si>
  <si>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</si>
  <si>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</si>
  <si>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</si>
  <si>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</si>
  <si>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</si>
  <si>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</si>
  <si>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</si>
  <si>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</si>
  <si>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</si>
  <si>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</si>
  <si>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</si>
  <si>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</si>
  <si>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</si>
  <si>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</si>
  <si>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</si>
  <si>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</si>
  <si>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</si>
  <si>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</si>
  <si>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</si>
  <si>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</si>
  <si>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</si>
  <si>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</si>
  <si>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</si>
  <si>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</si>
  <si>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</si>
  <si>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</si>
  <si>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</si>
  <si>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</si>
  <si>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</si>
  <si>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</si>
  <si>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</si>
  <si>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</si>
  <si>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</si>
  <si>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</si>
  <si>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</si>
  <si>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</si>
  <si>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</si>
  <si>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</si>
  <si>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</si>
  <si>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</si>
  <si>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</si>
  <si>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</si>
  <si>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</si>
  <si>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</si>
  <si>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</si>
  <si>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</si>
  <si>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</si>
  <si>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</si>
  <si>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</si>
  <si>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</si>
  <si>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</si>
  <si>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</si>
  <si>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</si>
  <si>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</si>
  <si>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</si>
  <si>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</si>
  <si>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</si>
  <si>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</si>
  <si>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</si>
  <si>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</si>
  <si>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</si>
  <si>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</si>
  <si>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</si>
  <si>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</si>
  <si>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</si>
  <si>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</si>
  <si>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</si>
  <si>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</si>
  <si>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</si>
  <si>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</si>
  <si>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</si>
  <si>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</si>
  <si>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</si>
  <si>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</si>
  <si>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</si>
  <si>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</si>
  <si>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</si>
  <si>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</si>
  <si>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</si>
  <si>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</si>
  <si>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</si>
  <si>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</si>
  <si>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</si>
  <si>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</si>
  <si>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</si>
  <si>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</si>
  <si>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</si>
  <si>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</si>
  <si>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</si>
  <si>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</si>
  <si>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</si>
  <si>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</si>
  <si>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</si>
  <si>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</si>
  <si>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</si>
  <si>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</si>
  <si>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</si>
  <si>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</si>
  <si>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</si>
  <si>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</si>
  <si>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</si>
  <si>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</si>
  <si>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</si>
  <si>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</si>
  <si>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</si>
  <si>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</si>
  <si>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</si>
  <si>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</si>
  <si>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</si>
  <si>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</si>
  <si>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</si>
  <si>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</si>
  <si>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</si>
  <si>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</si>
  <si>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</si>
  <si>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</si>
  <si>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</si>
  <si>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</si>
  <si>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</si>
  <si>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</si>
  <si>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</si>
  <si>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</si>
  <si>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</si>
  <si>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</si>
  <si>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</si>
  <si>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</si>
  <si>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</si>
  <si>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</si>
  <si>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</si>
  <si>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</si>
  <si>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</si>
  <si>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</si>
  <si>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</si>
  <si>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</si>
  <si>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</si>
  <si>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</si>
  <si>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</si>
  <si>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</si>
  <si>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</si>
  <si>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</si>
  <si>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</si>
  <si>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</si>
  <si>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</si>
  <si>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</si>
  <si>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</si>
  <si>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</si>
  <si>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</si>
  <si>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</si>
  <si>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</si>
  <si>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</si>
  <si>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</si>
  <si>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</si>
  <si>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</si>
  <si>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</si>
  <si>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</si>
  <si>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</si>
  <si>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</si>
  <si>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</si>
  <si>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</si>
  <si>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</si>
  <si>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</si>
  <si>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</si>
  <si>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</si>
  <si>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</si>
  <si>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</si>
  <si>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</si>
  <si>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</si>
  <si>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</si>
  <si>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</si>
  <si>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</si>
  <si>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</si>
  <si>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</si>
  <si>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</si>
  <si>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</si>
  <si>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</si>
  <si>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</si>
  <si>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</si>
  <si>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</si>
  <si>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</si>
  <si>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</si>
  <si>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</si>
  <si>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</si>
  <si>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</si>
  <si>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</si>
  <si>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</si>
  <si>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</si>
  <si>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</si>
  <si>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</si>
  <si>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</si>
  <si>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</si>
  <si>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</si>
  <si>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</si>
  <si>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</si>
  <si>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</si>
  <si>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</si>
  <si>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</si>
  <si>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</si>
  <si>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</si>
  <si>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</si>
  <si>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</si>
  <si>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</si>
  <si>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</si>
  <si>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</si>
  <si>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</si>
  <si>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</si>
  <si>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</si>
  <si>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</si>
  <si>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</si>
  <si>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</si>
  <si>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</si>
  <si>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</si>
  <si>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</si>
  <si>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</si>
  <si>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</si>
  <si>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</si>
  <si>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</si>
  <si>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</si>
  <si>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</si>
  <si>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</si>
  <si>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</si>
  <si>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</si>
  <si>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</si>
  <si>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</si>
  <si>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</si>
  <si>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</si>
  <si>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</si>
  <si>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</si>
  <si>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</si>
  <si>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</si>
  <si>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</si>
  <si>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</si>
  <si>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</si>
  <si>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</si>
  <si>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</si>
  <si>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</si>
  <si>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</si>
  <si>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</si>
  <si>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</si>
  <si>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</si>
  <si>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</si>
  <si>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</si>
  <si>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</si>
  <si>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</si>
  <si>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</si>
  <si>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</si>
  <si>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</si>
  <si>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</si>
  <si>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</si>
  <si>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</si>
  <si>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</si>
  <si>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</si>
  <si>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</si>
  <si>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</si>
  <si>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</si>
  <si>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</si>
  <si>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</si>
  <si>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</si>
  <si>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</si>
  <si>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</si>
  <si>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</si>
  <si>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</si>
  <si>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</si>
  <si>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</si>
  <si>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</si>
  <si>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</si>
  <si>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</si>
  <si>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</si>
  <si>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</si>
  <si>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</si>
  <si>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</si>
  <si>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</si>
  <si>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</si>
  <si>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</si>
  <si>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</si>
  <si>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</si>
  <si>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</si>
  <si>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</si>
  <si>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</si>
  <si>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</si>
  <si>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</si>
  <si>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</si>
  <si>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</si>
  <si>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</si>
  <si>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</si>
  <si>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</si>
  <si>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</si>
  <si>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</si>
  <si>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</si>
  <si>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</si>
  <si>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</si>
  <si>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</si>
  <si>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</si>
  <si>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</si>
  <si>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</si>
  <si>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</si>
  <si>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</si>
  <si>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</si>
  <si>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</si>
  <si>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</si>
  <si>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</si>
  <si>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</si>
  <si>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</si>
  <si>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</si>
  <si>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</si>
  <si>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</si>
  <si>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</si>
  <si>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</si>
  <si>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</si>
  <si>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</si>
  <si>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</si>
  <si>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</si>
  <si>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</si>
  <si>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</si>
  <si>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</si>
  <si>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</si>
  <si>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</si>
  <si>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</si>
  <si>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</si>
  <si>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</si>
  <si>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</si>
  <si>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</si>
  <si>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</si>
  <si>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</si>
  <si>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</si>
  <si>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</si>
  <si>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</si>
  <si>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</si>
  <si>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</si>
  <si>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</si>
  <si>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</si>
  <si>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</si>
  <si>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</si>
  <si>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</si>
  <si>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</si>
  <si>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</si>
  <si>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</si>
  <si>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</si>
  <si>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</si>
  <si>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</si>
  <si>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</si>
  <si>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</si>
  <si>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</si>
  <si>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</si>
  <si>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</si>
  <si>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</si>
  <si>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</si>
  <si>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</si>
  <si>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</si>
  <si>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</si>
  <si>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</si>
  <si>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</si>
  <si>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</si>
  <si>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</si>
  <si>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</si>
  <si>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</si>
  <si>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</si>
  <si>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</si>
  <si>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</si>
  <si>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</si>
  <si>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</si>
  <si>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</si>
  <si>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</si>
  <si>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</si>
  <si>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</si>
  <si>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</si>
  <si>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</si>
  <si>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</si>
  <si>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</si>
  <si>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</si>
  <si>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</si>
  <si>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</si>
  <si>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</si>
  <si>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</si>
  <si>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</si>
  <si>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</si>
  <si>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</si>
  <si>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</si>
  <si>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</si>
  <si>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</si>
  <si>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</si>
  <si>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</si>
  <si>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</si>
  <si>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</si>
  <si>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</si>
  <si>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</si>
  <si>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</si>
  <si>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</si>
  <si>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</si>
  <si>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</si>
  <si>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</si>
  <si>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</si>
  <si>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</si>
  <si>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</si>
  <si>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</si>
  <si>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</si>
  <si>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</si>
  <si>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</si>
  <si>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</si>
  <si>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</si>
  <si>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</si>
  <si>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</si>
  <si>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</si>
  <si>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</si>
  <si>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</si>
  <si>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</si>
  <si>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</si>
  <si>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</si>
  <si>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</si>
  <si>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</si>
  <si>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</si>
  <si>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</si>
  <si>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</si>
  <si>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</si>
  <si>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</si>
  <si>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</si>
  <si>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</si>
  <si>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</si>
  <si>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</si>
  <si>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</si>
  <si>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</si>
  <si>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</si>
  <si>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</si>
  <si>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</si>
  <si>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</si>
  <si>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</si>
  <si>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</si>
  <si>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</si>
  <si>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</si>
  <si>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</si>
  <si>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</si>
  <si>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</si>
  <si>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</si>
  <si>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</si>
  <si>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</si>
  <si>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</si>
  <si>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</si>
  <si>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</si>
  <si>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</si>
  <si>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</si>
  <si>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</si>
  <si>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</si>
  <si>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</si>
  <si>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</si>
  <si>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</si>
  <si>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</si>
  <si>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</si>
  <si>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</si>
  <si>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</si>
  <si>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</si>
  <si>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</si>
  <si>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</si>
  <si>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</si>
  <si>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</si>
  <si>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</si>
  <si>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</si>
  <si>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</si>
  <si>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</si>
  <si>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</si>
  <si>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</si>
  <si>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</si>
  <si>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</si>
  <si>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</si>
  <si>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</si>
  <si>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</si>
  <si>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</si>
  <si>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</si>
  <si>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</si>
  <si>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</si>
  <si>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</si>
  <si>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</si>
  <si>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</si>
  <si>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</si>
  <si>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</si>
  <si>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</si>
  <si>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</si>
  <si>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</si>
  <si>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</si>
  <si>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</si>
  <si>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</si>
  <si>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</si>
  <si>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</si>
  <si>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</si>
  <si>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</si>
  <si>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</si>
  <si>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</si>
  <si>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</si>
  <si>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</si>
  <si>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</si>
  <si>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</si>
  <si>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</si>
  <si>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</si>
  <si>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</si>
  <si>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</si>
  <si>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</si>
  <si>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</si>
  <si>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</si>
  <si>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</si>
  <si>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</si>
  <si>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</si>
  <si>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</si>
  <si>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</si>
  <si>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</si>
  <si>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</si>
  <si>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</si>
  <si>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</si>
  <si>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</si>
  <si>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</si>
  <si>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</si>
  <si>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</si>
  <si>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</si>
  <si>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</si>
  <si>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</si>
  <si>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</si>
  <si>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</si>
  <si>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</si>
  <si>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</si>
  <si>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</si>
  <si>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</si>
  <si>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</si>
  <si>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</si>
  <si>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</si>
  <si>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</si>
  <si>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</si>
  <si>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</si>
  <si>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</si>
  <si>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</si>
  <si>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</si>
  <si>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</si>
  <si>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</si>
  <si>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</si>
  <si>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</si>
  <si>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</si>
  <si>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</si>
  <si>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</si>
  <si>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</si>
  <si>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</si>
  <si>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</si>
  <si>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</si>
  <si>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</si>
  <si>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</si>
  <si>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</si>
  <si>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</si>
  <si>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</si>
  <si>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</si>
  <si>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</si>
  <si>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</si>
  <si>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</si>
  <si>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</si>
  <si>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</si>
  <si>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</si>
  <si>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</si>
  <si>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</si>
  <si>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</si>
  <si>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</si>
  <si>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</si>
  <si>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</si>
  <si>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</si>
  <si>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</si>
  <si>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</si>
  <si>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</si>
  <si>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</si>
  <si>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</si>
  <si>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</si>
  <si>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</si>
  <si>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</si>
  <si>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</si>
  <si>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</si>
  <si>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</si>
  <si>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</si>
  <si>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</si>
  <si>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</si>
  <si>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</si>
  <si>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</si>
  <si>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</si>
  <si>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</si>
  <si>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</si>
  <si>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</si>
  <si>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</si>
  <si>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</si>
  <si>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</si>
  <si>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</si>
  <si>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</si>
  <si>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</si>
  <si>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</si>
  <si>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</si>
  <si>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</si>
  <si>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</si>
  <si>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</si>
  <si>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</si>
  <si>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</si>
  <si>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</si>
  <si>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</si>
  <si>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</si>
  <si>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</si>
  <si>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</si>
  <si>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</si>
  <si>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</si>
  <si>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</si>
  <si>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</si>
  <si>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</si>
  <si>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</si>
  <si>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</si>
  <si>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</si>
  <si>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</si>
  <si>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</si>
  <si>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</si>
  <si>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</si>
  <si>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</si>
  <si>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</si>
  <si>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</si>
  <si>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</si>
  <si>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</si>
  <si>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</si>
  <si>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</si>
  <si>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</si>
  <si>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</si>
  <si>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</si>
  <si>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</si>
  <si>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</si>
  <si>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</si>
  <si>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</si>
  <si>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</si>
  <si>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</si>
  <si>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</si>
  <si>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</si>
  <si>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</si>
  <si>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</si>
  <si>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</si>
  <si>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</si>
  <si>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</si>
  <si>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</si>
  <si>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</si>
  <si>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</si>
  <si>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</si>
  <si>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</si>
  <si>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</si>
  <si>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</si>
  <si>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</si>
  <si>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</si>
  <si>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</si>
  <si>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</si>
  <si>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</si>
  <si>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</si>
  <si>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</si>
  <si>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</si>
  <si>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</si>
  <si>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</si>
  <si>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</si>
  <si>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</si>
  <si>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</si>
  <si>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</si>
  <si>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</si>
  <si>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</si>
  <si>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</si>
  <si>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</si>
  <si>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</si>
  <si>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</si>
  <si>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</si>
  <si>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</si>
  <si>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</si>
  <si>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</si>
  <si>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</si>
  <si>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</si>
  <si>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</si>
  <si>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</si>
  <si>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</si>
  <si>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</si>
  <si>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</si>
  <si>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</si>
  <si>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</si>
  <si>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</si>
  <si>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</si>
  <si>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</si>
  <si>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</si>
  <si>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</si>
  <si>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</si>
  <si>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</si>
  <si>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</si>
  <si>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</si>
  <si>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</si>
  <si>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</si>
  <si>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</si>
  <si>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</si>
  <si>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</si>
  <si>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</si>
  <si>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</si>
  <si>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</si>
  <si>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</si>
  <si>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</si>
  <si>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</si>
  <si>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</si>
  <si>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</si>
  <si>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</si>
  <si>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</si>
  <si>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</si>
  <si>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</si>
  <si>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</si>
  <si>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</si>
  <si>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</si>
  <si>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</si>
  <si>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</si>
  <si>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</si>
  <si>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</si>
  <si>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</si>
  <si>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</si>
  <si>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</si>
  <si>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</si>
  <si>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</si>
  <si>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</si>
  <si>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</si>
  <si>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</si>
  <si>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</si>
  <si>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</si>
  <si>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</si>
  <si>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</si>
  <si>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</si>
  <si>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</si>
  <si>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</si>
  <si>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</si>
  <si>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</si>
  <si>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</si>
  <si>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</si>
  <si>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</si>
  <si>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</si>
  <si>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</si>
  <si>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</si>
  <si>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</si>
  <si>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</si>
  <si>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</si>
  <si>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</si>
  <si>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</si>
  <si>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</si>
  <si>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</si>
  <si>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</si>
  <si>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</si>
  <si>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</si>
  <si>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</si>
  <si>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</si>
  <si>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</si>
  <si>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</si>
  <si>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</si>
  <si>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</si>
  <si>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</si>
  <si>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</si>
  <si>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</si>
  <si>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</si>
  <si>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</si>
  <si>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</si>
  <si>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</si>
  <si>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</si>
  <si>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</si>
  <si>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</si>
  <si>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</si>
  <si>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</si>
  <si>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</si>
  <si>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</si>
  <si>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</si>
  <si>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</si>
  <si>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</si>
  <si>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</si>
  <si>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</si>
  <si>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</si>
  <si>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</si>
  <si>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</si>
  <si>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</si>
  <si>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</si>
  <si>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</si>
  <si>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</si>
  <si>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</si>
  <si>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</si>
  <si>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</si>
  <si>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</si>
  <si>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</si>
  <si>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</si>
  <si>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</si>
  <si>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</si>
  <si>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</si>
  <si>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</si>
  <si>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</si>
  <si>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</si>
  <si>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</si>
  <si>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</si>
  <si>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</si>
  <si>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</si>
  <si>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</si>
  <si>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</si>
  <si>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</si>
  <si>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</si>
  <si>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</si>
  <si>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</si>
  <si>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</si>
  <si>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</si>
  <si>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</si>
  <si>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</si>
  <si>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</si>
  <si>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</si>
  <si>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</si>
  <si>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</si>
  <si>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</si>
  <si>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</si>
  <si>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</si>
  <si>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</si>
  <si>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</si>
  <si>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</si>
  <si>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</si>
  <si>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</si>
  <si>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</si>
  <si>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</si>
  <si>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</si>
  <si>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</si>
  <si>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</si>
  <si>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</si>
  <si>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</si>
  <si>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</si>
  <si>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</si>
  <si>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</si>
  <si>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</si>
  <si>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</si>
  <si>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</si>
  <si>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</si>
  <si>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</si>
  <si>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</si>
  <si>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</si>
  <si>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</si>
  <si>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</si>
  <si>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</si>
  <si>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</si>
  <si>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</si>
  <si>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</si>
  <si>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</si>
  <si>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</si>
  <si>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</si>
  <si>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</si>
  <si>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</si>
  <si>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</si>
  <si>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</si>
  <si>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</si>
  <si>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</si>
  <si>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</si>
  <si>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</si>
  <si>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</si>
  <si>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</si>
  <si>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</si>
  <si>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</si>
  <si>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</si>
  <si>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</si>
  <si>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</si>
  <si>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</si>
  <si>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</si>
  <si>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</si>
  <si>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</si>
  <si>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</si>
  <si>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</si>
  <si>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</si>
  <si>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</si>
  <si>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</si>
  <si>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</si>
  <si>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</si>
  <si>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</si>
  <si>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</si>
  <si>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</si>
  <si>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</si>
  <si>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</si>
  <si>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</si>
  <si>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</si>
  <si>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</si>
  <si>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</si>
  <si>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</si>
  <si>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</si>
  <si>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</si>
  <si>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</si>
  <si>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</si>
  <si>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</si>
  <si>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</si>
  <si>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</si>
  <si>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</si>
  <si>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</si>
  <si>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</si>
  <si>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</si>
  <si>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</si>
  <si>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</si>
  <si>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</si>
  <si>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</si>
  <si>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</si>
  <si>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</si>
  <si>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</si>
  <si>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</si>
  <si>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</si>
  <si>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</si>
  <si>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</si>
  <si>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</si>
  <si>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</si>
  <si>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</si>
  <si>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</si>
  <si>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</si>
  <si>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</si>
  <si>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</si>
  <si>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</si>
  <si>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</si>
  <si>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</si>
  <si>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</si>
  <si>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</si>
  <si>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</si>
  <si>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</si>
  <si>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</si>
  <si>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</si>
  <si>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</si>
  <si>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</si>
  <si>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</si>
  <si>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</si>
  <si>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</si>
  <si>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</si>
  <si>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</si>
  <si>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</si>
  <si>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</si>
  <si>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</si>
  <si>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</si>
  <si>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</si>
  <si>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</si>
  <si>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</si>
  <si>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</si>
  <si>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</si>
  <si>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</si>
  <si>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</si>
  <si>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</si>
  <si>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</si>
  <si>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</si>
  <si>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</si>
  <si>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</si>
  <si>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</si>
  <si>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</si>
  <si>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</si>
  <si>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</si>
  <si>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</si>
  <si>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</si>
  <si>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</si>
  <si>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</si>
  <si>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</si>
  <si>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</si>
  <si>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</si>
  <si>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</si>
  <si>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</si>
  <si>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</si>
  <si>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</si>
  <si>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</si>
  <si>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</si>
  <si>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</si>
  <si>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</si>
  <si>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</si>
  <si>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</si>
  <si>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</si>
  <si>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</si>
  <si>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</si>
  <si>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</si>
  <si>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</si>
  <si>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</si>
  <si>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</si>
  <si>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</si>
  <si>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</si>
  <si>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</si>
  <si>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</si>
  <si>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</si>
  <si>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</si>
  <si>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</si>
  <si>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</si>
  <si>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</si>
  <si>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</si>
  <si>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</si>
  <si>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</si>
  <si>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</si>
  <si>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</si>
  <si>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</si>
  <si>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</si>
  <si>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</si>
  <si>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</si>
  <si>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</si>
  <si>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</si>
  <si>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</si>
  <si>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</si>
  <si>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</si>
  <si>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</si>
  <si>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</si>
  <si>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</si>
  <si>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</si>
  <si>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</si>
  <si>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</si>
  <si>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</si>
  <si>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</si>
  <si>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</si>
  <si>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</si>
  <si>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</si>
  <si>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</si>
  <si>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</si>
  <si>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</si>
  <si>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</si>
  <si>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</si>
  <si>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</si>
  <si>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</si>
  <si>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</si>
  <si>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</si>
  <si>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</si>
  <si>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</si>
  <si>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</si>
  <si>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</si>
  <si>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</si>
  <si>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</si>
  <si>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</si>
  <si>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</si>
  <si>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</si>
  <si>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</si>
  <si>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</si>
  <si>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</si>
  <si>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</si>
  <si>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</si>
  <si>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</si>
  <si>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</si>
  <si>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</si>
  <si>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</si>
  <si>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</si>
  <si>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</si>
  <si>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</si>
  <si>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</si>
  <si>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</si>
  <si>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</si>
  <si>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</si>
  <si>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</si>
  <si>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</si>
  <si>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</si>
  <si>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</si>
  <si>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</si>
  <si>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</si>
  <si>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</si>
  <si>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</si>
  <si>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</si>
  <si>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</si>
  <si>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</si>
  <si>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</si>
  <si>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</si>
  <si>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</si>
  <si>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</si>
  <si>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</si>
  <si>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</si>
  <si>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</si>
  <si>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</si>
  <si>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</si>
  <si>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</si>
  <si>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</si>
  <si>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</si>
  <si>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</si>
  <si>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</si>
  <si>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</si>
  <si>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</si>
  <si>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</si>
  <si>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</si>
  <si>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</si>
  <si>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</si>
  <si>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</si>
  <si>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</si>
  <si>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</si>
  <si>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</si>
  <si>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</si>
  <si>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</si>
  <si>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</si>
  <si>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</si>
  <si>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</si>
  <si>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</si>
  <si>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</si>
  <si>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</si>
  <si>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</si>
  <si>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</si>
  <si>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</si>
  <si>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</si>
  <si>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</si>
  <si>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</si>
  <si>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</si>
  <si>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</si>
  <si>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</si>
  <si>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</si>
  <si>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</si>
  <si>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</si>
  <si>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</si>
  <si>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</si>
  <si>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</si>
  <si>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</si>
  <si>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</si>
  <si>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</si>
  <si>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</si>
  <si>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</si>
  <si>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</si>
  <si>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</si>
  <si>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</si>
  <si>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</si>
  <si>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</si>
  <si>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</si>
  <si>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</si>
  <si>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</si>
  <si>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</si>
  <si>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</si>
  <si>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</si>
  <si>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</si>
  <si>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</si>
  <si>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</si>
  <si>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</si>
  <si>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</si>
  <si>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</si>
  <si>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</si>
  <si>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</si>
  <si>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</si>
  <si>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</si>
  <si>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</si>
  <si>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</si>
  <si>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</si>
  <si>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</si>
  <si>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</si>
  <si>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</si>
  <si>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</si>
  <si>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</si>
  <si>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</si>
  <si>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</si>
  <si>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</si>
  <si>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</si>
  <si>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</si>
  <si>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</si>
  <si>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</si>
  <si>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</si>
  <si>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</si>
  <si>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</si>
  <si>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</si>
  <si>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</si>
  <si>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</si>
  <si>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</si>
  <si>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</si>
  <si>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</si>
  <si>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</si>
  <si>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</si>
  <si>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</si>
  <si>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</si>
  <si>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</si>
  <si>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</si>
  <si>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</si>
  <si>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</si>
  <si>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</si>
  <si>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</si>
  <si>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</si>
  <si>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</si>
  <si>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</si>
  <si>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</si>
  <si>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</si>
  <si>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</si>
  <si>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</si>
  <si>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</si>
  <si>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</si>
  <si>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</si>
  <si>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</si>
  <si>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</si>
  <si>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</si>
  <si>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</si>
  <si>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</si>
  <si>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</si>
  <si>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</si>
  <si>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</si>
  <si>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</si>
  <si>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</si>
  <si>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</si>
  <si>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</si>
  <si>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</si>
  <si>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</si>
  <si>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</si>
  <si>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</si>
  <si>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</si>
  <si>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</si>
  <si>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</si>
  <si>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</si>
  <si>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</si>
  <si>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</si>
  <si>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</si>
  <si>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</si>
  <si>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</si>
  <si>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</si>
  <si>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</si>
  <si>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</si>
  <si>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</si>
  <si>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</si>
  <si>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</si>
  <si>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</si>
  <si>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</si>
  <si>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</si>
  <si>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</si>
  <si>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</si>
  <si>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</si>
  <si>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</si>
  <si>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</si>
  <si>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</si>
  <si>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</si>
  <si>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</si>
  <si>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</si>
  <si>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</si>
  <si>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</si>
  <si>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</si>
  <si>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</si>
  <si>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</si>
  <si>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</si>
  <si>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</si>
  <si>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</si>
  <si>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</si>
  <si>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</si>
  <si>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</si>
  <si>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</si>
  <si>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</si>
  <si>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</si>
  <si>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</si>
  <si>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</si>
  <si>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</si>
  <si>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</si>
  <si>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</si>
  <si>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</si>
  <si>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</si>
  <si>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</si>
  <si>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</si>
  <si>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</si>
  <si>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</si>
  <si>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</si>
  <si>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</si>
  <si>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</si>
  <si>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</si>
  <si>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</si>
  <si>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</si>
  <si>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</si>
  <si>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</si>
  <si>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</si>
  <si>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</si>
  <si>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</si>
  <si>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</si>
  <si>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</si>
  <si>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</si>
  <si>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</si>
  <si>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</si>
  <si>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</si>
  <si>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</si>
  <si>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</si>
  <si>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</si>
  <si>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</si>
  <si>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</si>
  <si>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</si>
  <si>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</si>
  <si>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</si>
  <si>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</si>
  <si>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</si>
  <si>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</si>
  <si>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</si>
  <si>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</si>
  <si>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</si>
  <si>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</si>
  <si>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</si>
  <si>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</si>
  <si>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</si>
  <si>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</si>
  <si>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</si>
  <si>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</si>
  <si>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</si>
  <si>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</si>
  <si>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</si>
  <si>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</si>
  <si>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</si>
  <si>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</si>
  <si>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</si>
  <si>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</si>
  <si>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</si>
  <si>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</si>
  <si>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</si>
  <si>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</si>
  <si>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</si>
  <si>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</si>
  <si>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</si>
  <si>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</si>
  <si>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</si>
  <si>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</si>
  <si>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</si>
  <si>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</si>
  <si>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</si>
  <si>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</si>
  <si>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</si>
  <si>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</si>
  <si>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</si>
  <si>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</si>
  <si>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</si>
  <si>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</si>
  <si>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</si>
  <si>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</si>
  <si>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</si>
  <si>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</si>
  <si>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</si>
  <si>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</si>
  <si>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</si>
  <si>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</si>
  <si>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</si>
  <si>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</si>
  <si>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</si>
  <si>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</si>
  <si>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</si>
  <si>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</si>
  <si>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</si>
  <si>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</si>
  <si>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</si>
  <si>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</si>
  <si>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</si>
  <si>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</si>
  <si>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</si>
  <si>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</si>
  <si>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</si>
  <si>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</si>
  <si>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</si>
  <si>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</si>
  <si>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</si>
  <si>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</si>
  <si>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</si>
  <si>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</si>
  <si>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</si>
  <si>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</si>
  <si>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</si>
  <si>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</si>
  <si>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</si>
  <si>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</si>
  <si>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</si>
  <si>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</si>
  <si>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</si>
  <si>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</si>
  <si>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</si>
  <si>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</si>
  <si>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</si>
  <si>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</si>
  <si>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</si>
  <si>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</si>
  <si>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</si>
  <si>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</si>
  <si>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</si>
  <si>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</si>
  <si>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</si>
  <si>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</si>
  <si>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</si>
  <si>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</si>
  <si>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</si>
  <si>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</si>
  <si>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</si>
  <si>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</si>
  <si>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</si>
  <si>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</si>
  <si>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</si>
  <si>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</si>
  <si>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</si>
  <si>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</si>
  <si>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</si>
  <si>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</si>
  <si>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</si>
  <si>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</si>
  <si>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</si>
  <si>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</si>
  <si>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</si>
  <si>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</si>
  <si>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</si>
  <si>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</si>
  <si>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</si>
  <si>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</si>
  <si>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</si>
  <si>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</si>
  <si>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</si>
  <si>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</si>
  <si>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</si>
  <si>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</si>
  <si>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</si>
  <si>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</si>
  <si>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</si>
  <si>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</si>
  <si>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</si>
  <si>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</si>
  <si>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</si>
  <si>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</si>
  <si>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</si>
  <si>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</si>
  <si>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</si>
  <si>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</si>
  <si>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</si>
  <si>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</si>
  <si>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</si>
  <si>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</si>
  <si>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</si>
  <si>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</si>
  <si>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</si>
  <si>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</si>
  <si>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</si>
  <si>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</si>
  <si>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</si>
  <si>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</si>
  <si>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</si>
  <si>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</si>
  <si>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</si>
  <si>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</si>
  <si>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</si>
  <si>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</si>
  <si>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</si>
  <si>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</si>
  <si>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</si>
  <si>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</si>
  <si>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</si>
  <si>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</si>
  <si>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</si>
  <si>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</si>
  <si>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</si>
  <si>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</si>
  <si>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</si>
  <si>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</si>
  <si>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</si>
  <si>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</si>
  <si>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</si>
  <si>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</si>
  <si>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</si>
  <si>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</si>
  <si>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</si>
  <si>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</si>
  <si>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</si>
  <si>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</si>
  <si>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</si>
  <si>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</si>
  <si>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</si>
  <si>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</si>
  <si>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</si>
  <si>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</si>
  <si>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</si>
  <si>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</si>
  <si>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</si>
  <si>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</si>
  <si>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</si>
  <si>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</si>
  <si>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</si>
  <si>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</si>
  <si>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</si>
  <si>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</si>
  <si>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</si>
  <si>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</si>
  <si>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</si>
  <si>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</si>
  <si>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</si>
  <si>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</si>
  <si>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</si>
  <si>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</si>
  <si>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</si>
  <si>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</si>
  <si>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</si>
  <si>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</si>
  <si>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</si>
  <si>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</si>
  <si>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</si>
  <si>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</si>
  <si>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</si>
  <si>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</si>
  <si>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</si>
  <si>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</si>
  <si>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</si>
  <si>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</si>
  <si>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</si>
  <si>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</si>
  <si>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</si>
  <si>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</si>
  <si>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</si>
  <si>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</si>
  <si>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</si>
  <si>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</si>
  <si>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</si>
  <si>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</si>
  <si>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</si>
  <si>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</si>
  <si>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</si>
  <si>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</si>
  <si>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</si>
  <si>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</si>
  <si>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</si>
  <si>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</si>
  <si>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</si>
  <si>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</si>
  <si>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</si>
  <si>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</si>
  <si>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</si>
  <si>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</si>
  <si>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</si>
  <si>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</si>
  <si>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</si>
  <si>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</si>
  <si>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</si>
  <si>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</si>
  <si>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</si>
  <si>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</si>
  <si>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</si>
  <si>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</si>
  <si>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</si>
  <si>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</si>
  <si>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</si>
  <si>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</si>
  <si>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</si>
  <si>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</si>
  <si>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</si>
  <si>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</si>
  <si>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</si>
  <si>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</si>
  <si>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</si>
  <si>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</si>
  <si>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</si>
  <si>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</si>
  <si>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</si>
  <si>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</si>
  <si>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</si>
  <si>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</si>
  <si>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</si>
  <si>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</si>
  <si>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</si>
  <si>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</si>
  <si>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</si>
  <si>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</si>
  <si>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</si>
  <si>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</si>
  <si>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</si>
  <si>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</si>
  <si>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</si>
  <si>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</si>
  <si>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</si>
  <si>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</si>
  <si>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</si>
  <si>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</si>
  <si>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</si>
  <si>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</si>
  <si>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</si>
  <si>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</si>
  <si>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</si>
  <si>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</si>
  <si>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</si>
  <si>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</si>
  <si>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</si>
  <si>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</si>
  <si>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</si>
  <si>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</si>
  <si>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</si>
  <si>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</si>
  <si>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</si>
  <si>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</si>
  <si>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</si>
  <si>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</si>
  <si>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</si>
  <si>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</si>
  <si>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</si>
  <si>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</si>
  <si>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</si>
  <si>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</si>
  <si>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</si>
  <si>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</si>
  <si>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</si>
  <si>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</si>
  <si>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</si>
  <si>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</si>
  <si>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</si>
  <si>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</si>
  <si>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</si>
  <si>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</si>
  <si>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</si>
  <si>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</si>
  <si>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</si>
  <si>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</si>
  <si>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</si>
  <si>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</si>
  <si>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</si>
  <si>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</si>
  <si>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</si>
  <si>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</si>
  <si>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</si>
  <si>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</si>
  <si>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</si>
  <si>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</si>
  <si>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</si>
  <si>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</si>
  <si>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</si>
  <si>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</si>
  <si>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</si>
  <si>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</si>
  <si>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</si>
  <si>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</si>
  <si>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</si>
  <si>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</si>
  <si>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</si>
  <si>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</si>
  <si>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</si>
  <si>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</si>
  <si>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</si>
  <si>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</si>
  <si>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</si>
  <si>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</si>
  <si>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</si>
  <si>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</si>
  <si>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</si>
  <si>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</si>
  <si>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</si>
  <si>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</si>
  <si>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</si>
  <si>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</si>
  <si>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</si>
  <si>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</si>
  <si>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</si>
  <si>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</si>
  <si>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</si>
  <si>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</si>
  <si>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</si>
  <si>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</si>
  <si>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</si>
  <si>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</si>
  <si>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</si>
  <si>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</si>
  <si>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</si>
  <si>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</si>
  <si>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</si>
  <si>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</si>
  <si>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</si>
  <si>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</si>
  <si>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</si>
  <si>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</si>
  <si>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</si>
  <si>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</si>
  <si>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</si>
  <si>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</si>
  <si>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</si>
  <si>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</si>
  <si>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</si>
  <si>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</si>
  <si>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</si>
  <si>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</si>
  <si>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</si>
  <si>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</si>
  <si>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</si>
  <si>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</si>
  <si>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</si>
  <si>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</si>
  <si>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</si>
  <si>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</si>
  <si>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</si>
  <si>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</si>
  <si>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</si>
  <si>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</si>
  <si>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</si>
  <si>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</si>
  <si>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</si>
  <si>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</si>
  <si>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</si>
  <si>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</si>
  <si>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</si>
  <si>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</si>
  <si>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</si>
  <si>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</si>
  <si>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</si>
  <si>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</si>
  <si>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</si>
  <si>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</si>
  <si>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</si>
  <si>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</si>
  <si>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</si>
  <si>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</si>
  <si>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</si>
  <si>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</si>
  <si>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</si>
  <si>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</si>
  <si>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</si>
  <si>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</si>
  <si>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</si>
  <si>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</si>
  <si>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</si>
  <si>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</si>
  <si>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</si>
  <si>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</si>
  <si>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</si>
  <si>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</si>
  <si>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</si>
  <si>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</si>
  <si>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</si>
  <si>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</si>
  <si>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</si>
  <si>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</si>
  <si>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</si>
  <si>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</si>
  <si>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</si>
  <si>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</si>
  <si>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</si>
  <si>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</si>
  <si>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</si>
  <si>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</si>
  <si>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</si>
  <si>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</si>
  <si>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</si>
  <si>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</si>
  <si>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</si>
  <si>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</si>
  <si>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</si>
  <si>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</si>
  <si>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</si>
  <si>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</si>
  <si>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</si>
  <si>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</si>
  <si>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</si>
  <si>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</si>
  <si>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</si>
  <si>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</si>
  <si>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</si>
  <si>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</si>
  <si>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</si>
  <si>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</si>
  <si>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</si>
  <si>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</si>
  <si>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</si>
  <si>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</si>
  <si>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</si>
  <si>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</si>
  <si>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</si>
  <si>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</si>
  <si>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</si>
  <si>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</si>
  <si>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</si>
  <si>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</si>
  <si>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</si>
  <si>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</si>
  <si>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</si>
  <si>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</si>
  <si>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</si>
  <si>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</si>
  <si>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</si>
  <si>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</si>
  <si>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</si>
  <si>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</si>
  <si>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</si>
  <si>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</si>
  <si>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</si>
  <si>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</si>
  <si>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</si>
  <si>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</si>
  <si>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</si>
  <si>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</si>
  <si>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</si>
  <si>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</si>
  <si>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</si>
  <si>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</si>
  <si>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</si>
  <si>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</si>
  <si>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</si>
  <si>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</si>
  <si>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</si>
  <si>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</si>
  <si>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</si>
  <si>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</si>
  <si>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</si>
  <si>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</si>
  <si>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</si>
  <si>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</si>
  <si>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</si>
  <si>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</si>
  <si>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</si>
  <si>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</si>
  <si>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</si>
  <si>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</si>
  <si>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</si>
  <si>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</si>
  <si>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</si>
  <si>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</si>
  <si>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</si>
  <si>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</si>
  <si>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</si>
  <si>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</si>
  <si>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</si>
  <si>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</si>
  <si>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</si>
  <si>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</si>
  <si>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</si>
  <si>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</si>
  <si>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</si>
  <si>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</si>
  <si>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</si>
  <si>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</si>
  <si>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</si>
  <si>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</si>
  <si>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</si>
  <si>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</si>
  <si>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</si>
  <si>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</si>
  <si>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</si>
  <si>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</si>
  <si>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</si>
  <si>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</si>
  <si>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</si>
  <si>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</si>
  <si>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</si>
  <si>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</si>
  <si>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</si>
  <si>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</si>
  <si>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</si>
  <si>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</si>
  <si>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</si>
  <si>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</si>
  <si>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</si>
  <si>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</si>
  <si>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</si>
  <si>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</si>
  <si>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</si>
  <si>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</si>
  <si>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</si>
  <si>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</si>
  <si>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</si>
  <si>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</si>
  <si>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</si>
  <si>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</si>
  <si>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</si>
  <si>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</si>
  <si>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</si>
  <si>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</si>
  <si>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</si>
  <si>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</si>
  <si>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</si>
  <si>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</si>
  <si>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</si>
  <si>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</si>
  <si>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</si>
  <si>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</si>
  <si>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</si>
  <si>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</si>
  <si>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</si>
  <si>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</si>
  <si>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</si>
  <si>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</si>
  <si>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</si>
  <si>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</si>
  <si>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</si>
  <si>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</si>
  <si>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</si>
  <si>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</si>
  <si>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</si>
  <si>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</si>
  <si>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</si>
  <si>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</si>
  <si>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</si>
  <si>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</si>
  <si>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</si>
  <si>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</si>
  <si>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</si>
  <si>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</si>
  <si>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</si>
  <si>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</si>
  <si>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</si>
  <si>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</si>
  <si>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</si>
  <si>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</si>
  <si>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</si>
  <si>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</si>
  <si>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</si>
  <si>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</si>
  <si>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</si>
  <si>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</si>
  <si>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</si>
  <si>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</si>
  <si>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</si>
  <si>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</si>
  <si>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</si>
  <si>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</si>
  <si>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</si>
  <si>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</si>
  <si>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</si>
  <si>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</si>
  <si>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</si>
  <si>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</si>
  <si>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</si>
  <si>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</si>
  <si>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</si>
  <si>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</si>
  <si>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</si>
  <si>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</si>
  <si>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</si>
  <si>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</si>
  <si>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</si>
  <si>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</si>
  <si>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</si>
  <si>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</si>
  <si>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</si>
  <si>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</si>
  <si>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</si>
  <si>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</si>
  <si>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</si>
  <si>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</si>
  <si>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</si>
  <si>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</si>
  <si>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</si>
  <si>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</si>
  <si>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</si>
  <si>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</si>
  <si>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</si>
  <si>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</si>
  <si>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</si>
  <si>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</si>
  <si>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</si>
  <si>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</si>
  <si>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</si>
  <si>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</si>
  <si>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</si>
  <si>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</si>
  <si>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</si>
  <si>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</si>
  <si>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</si>
  <si>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</si>
  <si>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</si>
  <si>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</si>
  <si>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</si>
  <si>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</si>
  <si>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</si>
  <si>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</si>
  <si>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</si>
  <si>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</si>
  <si>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</si>
  <si>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</si>
  <si>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</si>
  <si>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</si>
  <si>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</si>
  <si>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</si>
  <si>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</si>
  <si>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</si>
  <si>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</si>
  <si>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</si>
  <si>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</si>
  <si>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</si>
  <si>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</si>
  <si>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</si>
  <si>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</si>
  <si>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</si>
  <si>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</si>
  <si>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</si>
  <si>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</si>
  <si>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</si>
  <si>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</si>
  <si>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</si>
  <si>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</si>
  <si>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</si>
  <si>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</si>
  <si>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</si>
  <si>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</si>
  <si>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</si>
  <si>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</si>
  <si>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</si>
  <si>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</si>
  <si>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</si>
  <si>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</si>
  <si>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</si>
  <si>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</si>
  <si>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</si>
  <si>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</si>
  <si>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</si>
  <si>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</si>
  <si>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</si>
  <si>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</si>
  <si>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</si>
  <si>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</si>
  <si>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</si>
  <si>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</si>
  <si>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</si>
  <si>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</si>
  <si>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</si>
  <si>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</si>
  <si>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</si>
  <si>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</si>
  <si>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</si>
  <si>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</si>
  <si>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</si>
  <si>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</si>
  <si>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</si>
  <si>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</si>
  <si>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</si>
  <si>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</si>
  <si>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</si>
  <si>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</si>
  <si>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</si>
  <si>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</si>
  <si>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</si>
  <si>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</si>
  <si>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</si>
  <si>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</si>
  <si>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</si>
  <si>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</si>
  <si>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</si>
  <si>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</si>
  <si>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</si>
  <si>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</si>
  <si>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</si>
  <si>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</si>
  <si>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</si>
  <si>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</si>
  <si>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</si>
  <si>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</si>
  <si>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</si>
  <si>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</si>
  <si>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</si>
  <si>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</si>
  <si>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</si>
  <si>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</si>
  <si>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</si>
  <si>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</si>
  <si>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</si>
  <si>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</si>
  <si>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</si>
  <si>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</si>
  <si>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</si>
  <si>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</si>
  <si>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</si>
  <si>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</si>
  <si>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</si>
  <si>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</si>
  <si>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</si>
  <si>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</si>
  <si>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</si>
  <si>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</si>
  <si>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</si>
  <si>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</si>
  <si>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</si>
  <si>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</si>
  <si>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</si>
  <si>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</si>
  <si>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</si>
  <si>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</si>
  <si>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</si>
  <si>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</si>
  <si>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</si>
  <si>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</si>
  <si>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</si>
  <si>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</si>
  <si>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</si>
  <si>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</si>
  <si>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</si>
  <si>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</si>
  <si>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</si>
  <si>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</si>
  <si>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</si>
  <si>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</si>
  <si>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</si>
  <si>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</si>
  <si>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</si>
  <si>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</si>
  <si>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</si>
  <si>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</si>
  <si>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</si>
  <si>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</si>
  <si>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</si>
  <si>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</si>
  <si>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</si>
  <si>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</si>
  <si>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</si>
  <si>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</si>
  <si>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</si>
  <si>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</si>
  <si>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</si>
  <si>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</si>
  <si>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</si>
  <si>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</si>
  <si>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</si>
  <si>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</si>
  <si>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</si>
  <si>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</si>
  <si>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</si>
  <si>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</si>
  <si>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</si>
  <si>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</si>
  <si>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</si>
  <si>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</si>
  <si>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</si>
  <si>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</si>
  <si>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</si>
  <si>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</si>
  <si>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</si>
  <si>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</si>
  <si>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</si>
  <si>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</si>
  <si>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</si>
  <si>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</si>
  <si>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</si>
  <si>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</si>
  <si>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</si>
  <si>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</si>
  <si>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</si>
  <si>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</si>
  <si>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</si>
  <si>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</si>
  <si>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</si>
  <si>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</si>
  <si>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</si>
  <si>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</si>
  <si>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</si>
  <si>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</si>
  <si>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</si>
  <si>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</si>
  <si>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</si>
  <si>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</si>
  <si>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</si>
  <si>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</si>
  <si>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</si>
  <si>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</si>
  <si>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</si>
  <si>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</si>
  <si>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</si>
  <si>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</si>
  <si>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</si>
  <si>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</si>
  <si>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</si>
  <si>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</si>
  <si>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</si>
  <si>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</si>
  <si>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</si>
  <si>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</si>
  <si>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</si>
  <si>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</si>
  <si>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</si>
  <si>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</si>
  <si>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</si>
  <si>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</si>
  <si>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</si>
  <si>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</si>
  <si>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</si>
  <si>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</si>
  <si>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</si>
  <si>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</si>
  <si>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</si>
  <si>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</si>
  <si>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</si>
  <si>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</si>
  <si>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</si>
  <si>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</si>
  <si>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</si>
  <si>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</si>
  <si>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</si>
  <si>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</si>
  <si>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</si>
  <si>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</si>
  <si>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</si>
  <si>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</si>
  <si>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</si>
  <si>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</si>
  <si>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</si>
  <si>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</si>
  <si>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</si>
  <si>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</si>
  <si>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</si>
  <si>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</si>
  <si>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</si>
  <si>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</si>
  <si>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</si>
  <si>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</si>
  <si>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</si>
  <si>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</si>
  <si>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</si>
  <si>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</si>
  <si>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</si>
  <si>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</si>
  <si>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</si>
  <si>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</si>
  <si>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</si>
  <si>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</si>
  <si>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</si>
  <si>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</si>
  <si>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</si>
  <si>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</si>
  <si>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</si>
  <si>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</si>
  <si>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</si>
  <si>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</si>
  <si>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</si>
  <si>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</si>
  <si>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</si>
  <si>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</si>
  <si>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</si>
  <si>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</si>
  <si>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</si>
  <si>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</si>
  <si>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</si>
  <si>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</si>
  <si>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</si>
  <si>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</si>
  <si>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</si>
  <si>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</si>
  <si>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</si>
  <si>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</si>
  <si>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</si>
  <si>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</si>
  <si>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</si>
  <si>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</si>
  <si>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</si>
  <si>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</si>
  <si>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</si>
  <si>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</si>
  <si>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</si>
  <si>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</si>
  <si>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</si>
  <si>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</si>
  <si>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</si>
  <si>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</si>
  <si>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</si>
  <si>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</si>
  <si>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</si>
  <si>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</si>
  <si>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</si>
  <si>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</si>
  <si>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</si>
  <si>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</si>
  <si>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</si>
  <si>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</si>
  <si>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</si>
  <si>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</si>
  <si>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</si>
  <si>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</si>
  <si>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</si>
  <si>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</si>
  <si>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</si>
  <si>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</si>
  <si>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</si>
  <si>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</si>
  <si>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</si>
  <si>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</si>
  <si>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</si>
  <si>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</si>
  <si>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</si>
  <si>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</si>
  <si>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</si>
  <si>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</si>
  <si>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</si>
  <si>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</si>
  <si>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</si>
  <si>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</si>
  <si>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</si>
  <si>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</si>
  <si>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</si>
  <si>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</si>
  <si>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</si>
  <si>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</si>
  <si>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</si>
  <si>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</si>
  <si>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</si>
  <si>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</si>
  <si>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</si>
  <si>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</si>
  <si>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</si>
  <si>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</si>
  <si>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</si>
  <si>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</si>
  <si>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</si>
  <si>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</si>
  <si>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</si>
  <si>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</si>
  <si>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</si>
  <si>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</si>
  <si>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</si>
  <si>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</si>
  <si>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</si>
  <si>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</si>
  <si>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</si>
  <si>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</si>
  <si>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</si>
  <si>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</si>
  <si>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</si>
  <si>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</si>
  <si>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</si>
  <si>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</si>
  <si>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</si>
  <si>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</si>
  <si>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</si>
  <si>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</si>
  <si>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</si>
  <si>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</si>
  <si>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</si>
  <si>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</si>
  <si>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</si>
  <si>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</si>
  <si>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</si>
  <si>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</si>
  <si>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</si>
  <si>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</si>
  <si>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</si>
  <si>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</si>
  <si>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</si>
  <si>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</si>
  <si>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</si>
  <si>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</si>
  <si>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</si>
  <si>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</si>
  <si>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</si>
  <si>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</si>
  <si>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</si>
  <si>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</si>
  <si>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</si>
  <si>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</si>
  <si>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</si>
  <si>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</si>
  <si>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</si>
  <si>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</si>
  <si>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</si>
  <si>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</si>
  <si>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</si>
  <si>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</si>
  <si>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</si>
  <si>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</si>
  <si>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</si>
  <si>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</si>
  <si>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</si>
  <si>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</si>
  <si>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</si>
  <si>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</si>
  <si>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</si>
  <si>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</si>
  <si>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</si>
  <si>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</si>
  <si>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</si>
  <si>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</si>
  <si>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</si>
  <si>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</si>
  <si>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</si>
  <si>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</si>
  <si>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</si>
  <si>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</si>
  <si>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</si>
  <si>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</si>
  <si>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</si>
  <si>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</si>
  <si>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</si>
  <si>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</si>
  <si>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</si>
  <si>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</si>
  <si>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</si>
  <si>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</si>
  <si>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</si>
  <si>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</si>
  <si>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</si>
  <si>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</si>
  <si>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</si>
  <si>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</si>
  <si>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</si>
  <si>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</si>
  <si>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</si>
  <si>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</si>
  <si>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</si>
  <si>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</si>
  <si>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</si>
  <si>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</si>
  <si>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</si>
  <si>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</si>
  <si>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</si>
  <si>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</si>
  <si>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</si>
  <si>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</si>
  <si>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</si>
  <si>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</si>
  <si>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</si>
  <si>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</si>
  <si>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</si>
  <si>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</si>
  <si>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</si>
  <si>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</si>
  <si>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</si>
  <si>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</si>
  <si>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</si>
  <si>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</si>
  <si>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</si>
  <si>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</si>
  <si>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</si>
  <si>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</si>
  <si>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</si>
  <si>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</si>
  <si>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</si>
  <si>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</si>
  <si>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</si>
  <si>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</si>
  <si>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</si>
  <si>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</si>
  <si>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</si>
  <si>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</si>
  <si>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</si>
  <si>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</si>
  <si>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</si>
  <si>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</si>
  <si>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</si>
  <si>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</si>
  <si>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</si>
  <si>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</si>
  <si>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</si>
  <si>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</si>
  <si>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</si>
  <si>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</si>
  <si>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</si>
  <si>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</si>
  <si>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</si>
  <si>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</si>
  <si>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</si>
  <si>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</si>
  <si>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</si>
  <si>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</si>
  <si>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</si>
  <si>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</si>
  <si>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</si>
  <si>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</si>
  <si>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</si>
  <si>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</si>
  <si>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</si>
  <si>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</si>
  <si>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</si>
  <si>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</si>
  <si>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</si>
  <si>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</si>
  <si>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</si>
  <si>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</si>
  <si>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</si>
  <si>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</si>
  <si>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</si>
  <si>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</si>
  <si>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</si>
  <si>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</si>
  <si>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</si>
  <si>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</si>
  <si>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</si>
  <si>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</si>
  <si>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</si>
  <si>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</si>
  <si>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</si>
  <si>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</si>
  <si>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</si>
  <si>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</si>
  <si>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</si>
  <si>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</si>
  <si>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</si>
  <si>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</si>
  <si>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</si>
  <si>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</si>
  <si>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</si>
  <si>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</si>
  <si>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</si>
  <si>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</si>
  <si>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</si>
  <si>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</si>
  <si>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</si>
  <si>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</si>
  <si>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</si>
  <si>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</si>
  <si>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</si>
  <si>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</si>
  <si>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</si>
  <si>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</si>
  <si>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</si>
  <si>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</si>
  <si>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</si>
  <si>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</si>
  <si>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</si>
  <si>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</si>
  <si>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</si>
  <si>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</si>
  <si>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</si>
  <si>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</si>
  <si>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</si>
  <si>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</si>
  <si>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</si>
  <si>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</si>
  <si>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</si>
  <si>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</si>
  <si>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</si>
  <si>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</si>
  <si>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</si>
  <si>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</si>
  <si>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</si>
  <si>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</si>
  <si>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</si>
  <si>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</si>
  <si>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</si>
  <si>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</si>
  <si>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</si>
  <si>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</si>
  <si>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</si>
  <si>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</si>
  <si>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</si>
  <si>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</si>
  <si>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</si>
  <si>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</si>
  <si>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</si>
  <si>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</si>
  <si>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</si>
  <si>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</si>
  <si>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</si>
  <si>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</si>
  <si>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</si>
  <si>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</si>
  <si>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</si>
  <si>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</si>
  <si>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</si>
  <si>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</si>
  <si>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</si>
  <si>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</si>
  <si>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</si>
  <si>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</si>
  <si>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</si>
  <si>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</si>
  <si>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</si>
  <si>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</si>
  <si>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</si>
  <si>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</si>
  <si>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</si>
  <si>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</si>
  <si>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</si>
  <si>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</si>
  <si>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</si>
  <si>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</si>
  <si>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</si>
  <si>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</si>
  <si>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</si>
  <si>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</si>
  <si>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</si>
  <si>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</si>
  <si>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</si>
  <si>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</si>
  <si>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</si>
  <si>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</si>
  <si>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</si>
  <si>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</si>
  <si>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</si>
  <si>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</si>
  <si>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</si>
  <si>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</si>
  <si>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</si>
  <si>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</si>
  <si>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</si>
  <si>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</si>
  <si>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</si>
  <si>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</si>
  <si>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</si>
  <si>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</si>
  <si>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</si>
  <si>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</si>
  <si>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</si>
  <si>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</si>
  <si>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</si>
  <si>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</si>
  <si>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</si>
  <si>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</si>
  <si>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</si>
  <si>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</si>
  <si>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</si>
  <si>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</si>
  <si>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</si>
  <si>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</si>
  <si>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</si>
  <si>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</si>
  <si>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</si>
  <si>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</si>
  <si>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</si>
  <si>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</si>
  <si>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</si>
  <si>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</si>
  <si>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</si>
  <si>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</si>
  <si>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</si>
  <si>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</si>
  <si>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</si>
  <si>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</si>
  <si>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</si>
  <si>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</si>
  <si>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</si>
  <si>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</si>
  <si>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</si>
  <si>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</si>
  <si>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</si>
  <si>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</si>
  <si>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</si>
  <si>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</si>
  <si>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</si>
  <si>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</si>
  <si>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</si>
  <si>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</si>
  <si>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</si>
  <si>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</si>
  <si>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</si>
  <si>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</si>
  <si>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</si>
  <si>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</si>
  <si>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</si>
  <si>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</si>
  <si>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</si>
  <si>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</si>
  <si>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</si>
  <si>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</si>
  <si>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</si>
  <si>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</si>
  <si>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</si>
  <si>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</si>
  <si>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</si>
  <si>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</si>
  <si>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</si>
  <si>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</si>
  <si>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</si>
  <si>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</si>
  <si>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</si>
  <si>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</si>
  <si>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</si>
  <si>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</si>
  <si>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</si>
  <si>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</si>
  <si>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</si>
  <si>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</si>
  <si>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</si>
  <si>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</si>
  <si>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</si>
  <si>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</si>
  <si>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</si>
  <si>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</si>
  <si>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</si>
  <si>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</si>
  <si>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</si>
  <si>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</si>
  <si>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</si>
  <si>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</si>
  <si>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</si>
  <si>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</si>
  <si>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</si>
  <si>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</si>
  <si>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</si>
  <si>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</si>
  <si>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</si>
  <si>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</si>
  <si>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</si>
  <si>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</si>
  <si>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</si>
  <si>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</si>
  <si>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</si>
  <si>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</si>
  <si>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</si>
  <si>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</si>
  <si>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</si>
  <si>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</si>
  <si>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</si>
  <si>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</si>
  <si>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</si>
  <si>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</si>
  <si>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</si>
  <si>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</si>
  <si>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</si>
  <si>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</si>
  <si>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</si>
  <si>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</si>
  <si>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</si>
  <si>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</si>
  <si>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</si>
  <si>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</si>
  <si>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</si>
  <si>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</si>
  <si>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</si>
  <si>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</si>
  <si>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</si>
  <si>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</si>
  <si>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</si>
  <si>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</si>
  <si>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</si>
  <si>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</si>
  <si>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</si>
  <si>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</si>
  <si>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</si>
  <si>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</si>
  <si>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</si>
  <si>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</si>
  <si>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</si>
  <si>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</si>
  <si>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</si>
  <si>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</si>
  <si>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</si>
  <si>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</si>
  <si>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</si>
  <si>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</si>
  <si>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</si>
  <si>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</si>
  <si>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</si>
  <si>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</si>
  <si>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</si>
  <si>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</si>
  <si>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</si>
  <si>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</si>
  <si>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</si>
  <si>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</si>
  <si>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</si>
  <si>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</si>
  <si>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</si>
  <si>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</si>
  <si>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</si>
  <si>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</si>
  <si>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</si>
  <si>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</si>
  <si>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</si>
  <si>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</si>
  <si>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</si>
  <si>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</si>
  <si>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</si>
  <si>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</si>
  <si>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</si>
  <si>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</si>
  <si>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</si>
  <si>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</si>
  <si>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</si>
  <si>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</si>
  <si>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</si>
  <si>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</si>
  <si>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</si>
  <si>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</si>
  <si>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</si>
  <si>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</si>
  <si>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</si>
  <si>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</si>
  <si>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</si>
  <si>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</si>
  <si>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</si>
  <si>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</si>
  <si>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</si>
  <si>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</si>
  <si>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</si>
  <si>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</si>
  <si>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</si>
  <si>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</si>
  <si>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</si>
  <si>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</si>
  <si>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</si>
  <si>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</si>
  <si>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</si>
  <si>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</si>
  <si>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</si>
  <si>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</si>
  <si>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</si>
  <si>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</si>
  <si>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</si>
  <si>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</si>
  <si>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</si>
  <si>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</si>
  <si>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</si>
  <si>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</si>
  <si>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</si>
  <si>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</si>
  <si>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</si>
  <si>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</si>
  <si>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</si>
  <si>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</si>
  <si>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</si>
  <si>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</si>
  <si>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</si>
  <si>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</si>
  <si>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</si>
  <si>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</si>
  <si>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</si>
  <si>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</si>
  <si>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</si>
  <si>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</si>
  <si>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</si>
  <si>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</si>
  <si>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</si>
  <si>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</si>
  <si>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</si>
  <si>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</si>
  <si>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</si>
  <si>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</si>
  <si>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</si>
  <si>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</si>
  <si>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</si>
  <si>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</si>
  <si>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</si>
  <si>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</si>
  <si>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</si>
  <si>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</si>
  <si>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</si>
  <si>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</si>
  <si>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</si>
  <si>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</si>
  <si>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</si>
  <si>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</si>
  <si>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</si>
  <si>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</si>
  <si>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</si>
  <si>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</si>
  <si>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</si>
  <si>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</si>
  <si>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</si>
  <si>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</si>
  <si>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</si>
  <si>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</si>
  <si>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</si>
  <si>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</si>
  <si>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</si>
  <si>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</si>
  <si>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</si>
  <si>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</si>
  <si>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</si>
  <si>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</si>
  <si>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</si>
  <si>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</si>
  <si>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</si>
  <si>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</si>
  <si>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</si>
  <si>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</si>
  <si>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</si>
  <si>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</si>
  <si>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</si>
  <si>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</si>
  <si>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</si>
  <si>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</si>
  <si>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</si>
  <si>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</si>
  <si>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</si>
  <si>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</si>
  <si>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</si>
  <si>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</si>
  <si>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</si>
  <si>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</si>
  <si>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</si>
  <si>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</si>
  <si>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</si>
  <si>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</si>
  <si>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</si>
  <si>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</si>
  <si>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</si>
  <si>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</si>
  <si>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</si>
  <si>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</si>
  <si>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</si>
  <si>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</si>
  <si>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</si>
  <si>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</si>
  <si>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</si>
  <si>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</si>
  <si>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</si>
  <si>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</si>
  <si>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</si>
  <si>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</si>
  <si>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</si>
  <si>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</si>
  <si>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</si>
  <si>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</si>
  <si>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</si>
  <si>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</si>
  <si>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</si>
  <si>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</si>
  <si>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</si>
  <si>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</si>
  <si>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</si>
  <si>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</si>
  <si>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</si>
  <si>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</si>
  <si>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</si>
  <si>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</si>
  <si>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</si>
  <si>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</si>
  <si>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</si>
  <si>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</si>
  <si>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</si>
  <si>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</si>
  <si>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</si>
  <si>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</si>
  <si>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</si>
  <si>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</si>
  <si>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</si>
  <si>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</si>
  <si>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</si>
  <si>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</si>
  <si>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</si>
  <si>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</si>
  <si>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</si>
  <si>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</si>
  <si>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</si>
  <si>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</si>
  <si>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</si>
  <si>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</si>
  <si>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</si>
  <si>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</si>
  <si>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</si>
  <si>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</si>
  <si>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</si>
  <si>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</si>
  <si>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</si>
  <si>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</si>
  <si>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</si>
  <si>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</si>
  <si>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</si>
  <si>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</si>
  <si>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</si>
  <si>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</si>
  <si>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</si>
  <si>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</si>
  <si>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</si>
  <si>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</si>
  <si>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</si>
  <si>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</si>
  <si>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</si>
  <si>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</si>
  <si>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</si>
  <si>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</si>
  <si>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</si>
  <si>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</si>
  <si>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</si>
  <si>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</si>
  <si>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</si>
  <si>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</si>
  <si>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</si>
  <si>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</si>
  <si>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</si>
  <si>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</si>
  <si>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</si>
  <si>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</si>
  <si>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</si>
  <si>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</si>
  <si>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</si>
  <si>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</si>
  <si>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</si>
  <si>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</si>
  <si>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</si>
  <si>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</si>
  <si>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</si>
  <si>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</si>
  <si>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</si>
  <si>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</si>
  <si>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</si>
  <si>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</si>
  <si>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</si>
  <si>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</si>
  <si>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</si>
  <si>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</si>
  <si>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</si>
  <si>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</si>
  <si>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</si>
  <si>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</si>
  <si>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</si>
  <si>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</si>
  <si>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</si>
  <si>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</si>
  <si>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</si>
  <si>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</si>
  <si>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</si>
  <si>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</si>
  <si>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</si>
  <si>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</si>
  <si>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</si>
  <si>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</si>
  <si>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</si>
  <si>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</si>
  <si>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</si>
  <si>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</si>
  <si>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</si>
  <si>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</si>
  <si>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</si>
  <si>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</si>
  <si>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</si>
  <si>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</si>
  <si>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</si>
  <si>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</si>
  <si>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</si>
  <si>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</si>
  <si>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</si>
  <si>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</si>
  <si>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</si>
  <si>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</si>
  <si>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</si>
  <si>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</si>
  <si>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</si>
  <si>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</si>
  <si>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</si>
  <si>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</si>
  <si>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</si>
  <si>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</si>
  <si>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</si>
  <si>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</si>
  <si>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</si>
  <si>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</si>
  <si>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</si>
  <si>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</si>
  <si>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</si>
  <si>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</si>
  <si>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</si>
  <si>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</si>
  <si>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</si>
  <si>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</si>
  <si>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</si>
  <si>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</si>
  <si>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</si>
  <si>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</si>
  <si>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</si>
  <si>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</si>
  <si>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</si>
  <si>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</si>
  <si>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</si>
  <si>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</si>
  <si>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</si>
  <si>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</si>
  <si>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</si>
  <si>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</si>
  <si>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</si>
  <si>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</si>
  <si>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</si>
  <si>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</si>
  <si>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</si>
  <si>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</si>
  <si>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</si>
  <si>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</si>
  <si>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</si>
  <si>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</si>
  <si>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</si>
  <si>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</si>
  <si>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</si>
  <si>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</si>
  <si>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</si>
  <si>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</si>
  <si>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</si>
  <si>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</si>
  <si>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</si>
  <si>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</si>
  <si>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</si>
  <si>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</si>
  <si>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</si>
  <si>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</si>
  <si>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</si>
  <si>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</si>
  <si>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</si>
  <si>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</si>
  <si>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</si>
  <si>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</si>
  <si>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</si>
  <si>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</si>
  <si>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</si>
  <si>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</si>
  <si>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</si>
  <si>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</si>
  <si>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</si>
  <si>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</si>
  <si>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</si>
  <si>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</si>
  <si>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</si>
  <si>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</si>
  <si>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</si>
  <si>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</si>
  <si>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</si>
  <si>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</si>
  <si>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</si>
  <si>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</si>
  <si>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</si>
  <si>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</si>
  <si>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</si>
  <si>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</si>
  <si>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</si>
  <si>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</si>
  <si>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</si>
  <si>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</si>
  <si>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</si>
  <si>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</si>
  <si>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</si>
  <si>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</si>
  <si>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</si>
  <si>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</si>
  <si>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</si>
  <si>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</si>
  <si>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</si>
  <si>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</si>
  <si>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</si>
  <si>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</si>
  <si>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</si>
  <si>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</si>
  <si>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</si>
  <si>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</si>
  <si>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</si>
  <si>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</si>
  <si>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</si>
  <si>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</si>
  <si>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</si>
  <si>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</si>
  <si>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</si>
  <si>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</si>
  <si>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</si>
  <si>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</si>
  <si>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</si>
  <si>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</si>
  <si>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</si>
  <si>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</si>
  <si>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</si>
  <si>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</si>
  <si>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</si>
  <si>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</si>
  <si>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</si>
  <si>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</si>
  <si>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</si>
  <si>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</si>
  <si>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</si>
  <si>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</si>
  <si>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</si>
  <si>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</si>
  <si>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</si>
  <si>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</si>
  <si>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</si>
  <si>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</si>
  <si>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</si>
  <si>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</si>
  <si>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</si>
  <si>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</si>
  <si>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</si>
  <si>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</si>
  <si>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</si>
  <si>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</si>
  <si>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</si>
  <si>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</si>
  <si>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</si>
  <si>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</si>
  <si>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</si>
  <si>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</si>
  <si>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</si>
  <si>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</si>
  <si>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</si>
  <si>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</si>
  <si>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</si>
  <si>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</si>
  <si>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</si>
  <si>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</si>
  <si>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</si>
  <si>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</si>
  <si>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</si>
  <si>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</si>
  <si>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</si>
  <si>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</si>
  <si>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</si>
  <si>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</si>
  <si>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</si>
  <si>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</si>
  <si>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</si>
  <si>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</si>
  <si>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</si>
  <si>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</si>
  <si>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</si>
  <si>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</si>
  <si>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</si>
  <si>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</si>
  <si>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</si>
  <si>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</si>
  <si>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</si>
  <si>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</si>
  <si>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</si>
  <si>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</si>
  <si>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</si>
  <si>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</si>
  <si>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</si>
  <si>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</si>
  <si>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</si>
  <si>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</si>
  <si>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</si>
  <si>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</si>
  <si>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</si>
  <si>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</si>
  <si>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</si>
  <si>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</si>
  <si>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</si>
  <si>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</si>
  <si>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</si>
  <si>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</si>
  <si>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</si>
  <si>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</si>
  <si>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</si>
  <si>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</si>
  <si>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</si>
  <si>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</si>
  <si>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</si>
  <si>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</si>
  <si>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</si>
  <si>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</si>
  <si>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</si>
  <si>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</si>
  <si>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</si>
  <si>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</si>
  <si>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</si>
  <si>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</si>
  <si>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</si>
  <si>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</si>
  <si>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</si>
  <si>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</si>
  <si>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</si>
  <si>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</si>
  <si>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</si>
  <si>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</si>
  <si>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</si>
  <si>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</si>
  <si>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</si>
  <si>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</si>
  <si>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</si>
  <si>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</si>
  <si>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</si>
  <si>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</si>
  <si>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</si>
  <si>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</si>
  <si>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</si>
  <si>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</si>
  <si>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</si>
  <si>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</si>
  <si>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</si>
  <si>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</si>
  <si>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</si>
  <si>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</si>
  <si>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</si>
  <si>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</si>
  <si>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</si>
  <si>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</si>
  <si>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</si>
  <si>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</si>
  <si>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</si>
  <si>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</si>
  <si>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</si>
  <si>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</si>
  <si>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</si>
  <si>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</si>
  <si>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</si>
  <si>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</si>
  <si>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</si>
  <si>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</si>
  <si>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</si>
  <si>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</si>
  <si>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</si>
  <si>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</si>
  <si>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</si>
  <si>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</si>
  <si>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</si>
  <si>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</si>
  <si>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</si>
  <si>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</si>
  <si>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</si>
  <si>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</si>
  <si>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</si>
  <si>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</si>
  <si>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</si>
  <si>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</si>
  <si>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</si>
  <si>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</si>
  <si>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</si>
  <si>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</si>
  <si>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</si>
  <si>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</si>
  <si>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</si>
  <si>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</si>
  <si>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</si>
  <si>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</si>
  <si>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</si>
  <si>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</si>
  <si>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</si>
  <si>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</si>
  <si>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</si>
  <si>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</si>
  <si>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</si>
  <si>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</si>
  <si>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</si>
  <si>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</si>
  <si>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</si>
  <si>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</si>
  <si>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</si>
  <si>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</si>
  <si>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</si>
  <si>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</si>
  <si>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</si>
  <si>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</si>
  <si>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</si>
  <si>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</si>
  <si>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</si>
  <si>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</si>
  <si>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</si>
  <si>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</si>
  <si>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</si>
  <si>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</si>
  <si>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</si>
  <si>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</si>
  <si>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</si>
  <si>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</si>
  <si>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</si>
  <si>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</si>
  <si>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</si>
  <si>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</si>
  <si>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</si>
  <si>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</si>
  <si>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</si>
  <si>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</si>
  <si>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</si>
  <si>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</si>
  <si>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</si>
  <si>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</si>
  <si>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</si>
  <si>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</si>
  <si>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</si>
  <si>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</si>
  <si>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</si>
  <si>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</si>
  <si>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</si>
  <si>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</si>
  <si>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</si>
  <si>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</si>
  <si>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</si>
  <si>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</si>
  <si>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</si>
  <si>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</si>
  <si>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</si>
  <si>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</si>
  <si>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</si>
  <si>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</si>
  <si>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</si>
  <si>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</si>
  <si>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</si>
  <si>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</si>
  <si>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</si>
  <si>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</si>
  <si>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</si>
  <si>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</si>
  <si>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</si>
  <si>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</si>
  <si>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</si>
  <si>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</si>
  <si>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</si>
  <si>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</si>
  <si>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</si>
  <si>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</si>
  <si>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</si>
  <si>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</si>
  <si>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</si>
  <si>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</si>
  <si>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</si>
  <si>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</si>
  <si>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</si>
  <si>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</si>
  <si>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</si>
  <si>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</si>
  <si>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</si>
  <si>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</si>
  <si>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</si>
  <si>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</si>
  <si>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</si>
  <si>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</si>
  <si>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</si>
  <si>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</si>
  <si>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</si>
  <si>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</si>
  <si>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</si>
  <si>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</si>
  <si>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</si>
  <si>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</si>
  <si>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</si>
  <si>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</si>
  <si>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</si>
  <si>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</si>
  <si>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</si>
  <si>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</si>
  <si>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</si>
  <si>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</si>
  <si>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</si>
  <si>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</si>
  <si>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</si>
  <si>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</si>
  <si>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</si>
  <si>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</si>
  <si>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</si>
  <si>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</si>
  <si>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</si>
  <si>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</si>
  <si>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</si>
  <si>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</si>
  <si>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</si>
  <si>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</si>
  <si>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</si>
  <si>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</si>
  <si>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</si>
  <si>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</si>
  <si>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</si>
  <si>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</si>
  <si>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</si>
  <si>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</si>
  <si>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</si>
  <si>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</si>
  <si>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</si>
  <si>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</si>
  <si>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</si>
  <si>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</si>
  <si>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</si>
  <si>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</si>
  <si>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</si>
  <si>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</si>
  <si>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</si>
  <si>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</si>
  <si>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</si>
  <si>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</si>
  <si>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</si>
  <si>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</si>
  <si>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</si>
  <si>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</si>
  <si>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</si>
  <si>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</si>
  <si>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</si>
  <si>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</si>
  <si>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</si>
  <si>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</si>
  <si>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</si>
  <si>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</si>
  <si>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</si>
  <si>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</si>
  <si>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</si>
  <si>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</si>
  <si>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</si>
  <si>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</si>
  <si>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</si>
  <si>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</si>
  <si>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</si>
  <si>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</si>
  <si>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</si>
  <si>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</si>
  <si>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</si>
  <si>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</si>
  <si>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</si>
  <si>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</si>
  <si>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</si>
  <si>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</si>
  <si>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</si>
  <si>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</si>
  <si>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</si>
  <si>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</si>
  <si>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</si>
  <si>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</si>
  <si>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</si>
  <si>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</si>
  <si>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</si>
  <si>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</si>
  <si>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</si>
  <si>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</si>
  <si>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</si>
  <si>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</si>
  <si>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</si>
  <si>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</si>
  <si>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</si>
  <si>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</si>
  <si>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</si>
  <si>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</si>
  <si>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</si>
  <si>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</si>
  <si>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</si>
  <si>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</si>
  <si>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</si>
  <si>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</si>
  <si>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</si>
  <si>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</si>
  <si>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</si>
  <si>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</si>
  <si>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</si>
  <si>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</si>
  <si>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</si>
  <si>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</si>
  <si>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</si>
  <si>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</si>
  <si>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</si>
  <si>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</si>
  <si>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</si>
  <si>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</si>
  <si>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</si>
  <si>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</si>
  <si>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</si>
  <si>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</si>
  <si>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</si>
  <si>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</si>
  <si>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</si>
  <si>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</si>
  <si>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</si>
  <si>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</si>
  <si>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</si>
  <si>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</si>
  <si>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</si>
  <si>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</si>
  <si>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</si>
  <si>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</si>
  <si>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</si>
  <si>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</si>
  <si>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</si>
  <si>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</si>
  <si>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</si>
  <si>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</si>
  <si>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</si>
  <si>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</si>
  <si>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</si>
  <si>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</si>
  <si>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</si>
  <si>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</si>
  <si>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</si>
  <si>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</si>
  <si>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</si>
  <si>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</si>
  <si>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</si>
  <si>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</si>
  <si>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</si>
  <si>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</si>
  <si>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</si>
  <si>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</si>
  <si>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</si>
  <si>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</si>
  <si>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</si>
  <si>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</si>
  <si>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</si>
  <si>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</si>
  <si>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</si>
  <si>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</si>
  <si>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</si>
  <si>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</si>
  <si>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</si>
  <si>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</si>
  <si>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</si>
  <si>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</si>
  <si>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</si>
  <si>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</si>
  <si>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</si>
  <si>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</si>
  <si>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</si>
  <si>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</si>
  <si>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</si>
  <si>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</si>
  <si>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</si>
  <si>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</si>
  <si>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</si>
  <si>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</si>
  <si>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</si>
  <si>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</si>
  <si>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</si>
  <si>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</si>
  <si>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</si>
  <si>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</si>
  <si>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</si>
  <si>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</si>
  <si>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</si>
  <si>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</si>
  <si>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</si>
  <si>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</si>
  <si>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</si>
  <si>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</si>
  <si>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</si>
  <si>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</si>
  <si>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</si>
  <si>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</si>
  <si>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</si>
  <si>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</si>
  <si>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</si>
  <si>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</si>
  <si>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</si>
  <si>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</si>
  <si>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</si>
  <si>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</si>
  <si>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</si>
  <si>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</si>
  <si>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</si>
  <si>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</si>
  <si>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</si>
  <si>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</si>
  <si>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</si>
  <si>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</si>
  <si>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</si>
  <si>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</si>
  <si>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</si>
  <si>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</si>
  <si>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</si>
  <si>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</si>
  <si>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</si>
  <si>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</si>
  <si>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</si>
  <si>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</si>
  <si>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</si>
  <si>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</si>
  <si>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</si>
  <si>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</si>
  <si>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</si>
  <si>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</si>
  <si>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</si>
  <si>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</si>
  <si>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</si>
  <si>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</si>
  <si>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</si>
  <si>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</si>
  <si>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</si>
  <si>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</si>
  <si>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</si>
  <si>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</si>
  <si>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</si>
  <si>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</si>
  <si>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</si>
  <si>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</si>
  <si>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</si>
  <si>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</si>
  <si>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</si>
  <si>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</si>
  <si>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</si>
  <si>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</si>
  <si>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</si>
  <si>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</si>
  <si>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</si>
  <si>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</si>
  <si>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</si>
  <si>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</si>
  <si>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</si>
  <si>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</si>
  <si>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</si>
  <si>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</si>
  <si>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</si>
  <si>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</si>
  <si>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</si>
  <si>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</si>
  <si>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</si>
  <si>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</si>
  <si>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</si>
  <si>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</si>
  <si>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</si>
  <si>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</si>
  <si>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</si>
  <si>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</si>
  <si>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</si>
  <si>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</si>
  <si>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</si>
  <si>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</si>
  <si>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</si>
  <si>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</si>
  <si>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</si>
  <si>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</si>
  <si>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</si>
  <si>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</si>
  <si>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</si>
  <si>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</si>
  <si>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</si>
  <si>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</si>
  <si>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</si>
  <si>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</si>
  <si>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</si>
  <si>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</si>
  <si>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</si>
  <si>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</si>
  <si>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</si>
  <si>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</si>
  <si>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</si>
  <si>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</si>
  <si>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</si>
  <si>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</si>
  <si>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</si>
  <si>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</si>
  <si>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</si>
  <si>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</si>
  <si>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</si>
  <si>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</si>
  <si>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</si>
  <si>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</si>
  <si>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</si>
  <si>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</si>
  <si>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</si>
  <si>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</si>
  <si>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</si>
  <si>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</si>
  <si>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</si>
  <si>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</si>
  <si>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</si>
  <si>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</si>
  <si>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</si>
  <si>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</si>
  <si>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</si>
  <si>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</si>
  <si>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</si>
  <si>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</si>
  <si>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</si>
  <si>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</si>
  <si>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</si>
  <si>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</si>
  <si>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</si>
  <si>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</si>
  <si>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</si>
  <si>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</si>
  <si>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</si>
  <si>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</si>
  <si>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</si>
  <si>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</si>
  <si>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</si>
  <si>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</si>
  <si>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</si>
  <si>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</si>
  <si>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</si>
  <si>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</si>
  <si>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</si>
  <si>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</si>
  <si>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</si>
  <si>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</si>
  <si>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</si>
  <si>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</si>
  <si>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</si>
  <si>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</si>
  <si>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</si>
  <si>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</si>
  <si>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</si>
  <si>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</si>
  <si>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</si>
  <si>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</si>
  <si>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</si>
  <si>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</si>
  <si>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</si>
  <si>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</si>
  <si>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</si>
  <si>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</si>
  <si>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</si>
  <si>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</si>
  <si>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</si>
  <si>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</si>
  <si>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</si>
  <si>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</si>
  <si>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</si>
  <si>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</si>
  <si>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</si>
  <si>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</si>
  <si>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</si>
  <si>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</si>
  <si>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</si>
  <si>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</si>
  <si>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</si>
  <si>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</si>
  <si>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</si>
  <si>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</si>
  <si>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</si>
  <si>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</si>
  <si>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</si>
  <si>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</si>
  <si>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</si>
  <si>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</si>
  <si>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</si>
  <si>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</si>
  <si>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</si>
  <si>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</si>
  <si>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</si>
  <si>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</si>
  <si>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</si>
  <si>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</si>
  <si>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</si>
  <si>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</si>
  <si>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</si>
  <si>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</si>
  <si>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</si>
  <si>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</si>
  <si>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</si>
  <si>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</si>
  <si>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</si>
  <si>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</si>
  <si>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</si>
  <si>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</si>
  <si>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</si>
  <si>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</si>
  <si>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</si>
  <si>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</si>
  <si>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</si>
  <si>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</si>
  <si>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</si>
  <si>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</si>
  <si>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</si>
  <si>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</si>
  <si>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</si>
  <si>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</si>
  <si>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</si>
  <si>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</si>
  <si>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</si>
  <si>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</si>
  <si>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</si>
  <si>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</si>
  <si>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</si>
  <si>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</si>
  <si>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</si>
  <si>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</si>
  <si>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</si>
  <si>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</si>
  <si>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</si>
  <si>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</si>
  <si>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</si>
  <si>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</si>
  <si>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</si>
  <si>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</si>
  <si>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</si>
  <si>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</si>
  <si>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</si>
  <si>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</si>
  <si>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</si>
  <si>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</si>
  <si>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</si>
  <si>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</si>
  <si>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</si>
  <si>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</si>
  <si>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</si>
  <si>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</si>
  <si>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</si>
  <si>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</si>
  <si>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</si>
  <si>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</si>
  <si>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</si>
  <si>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</si>
  <si>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</si>
  <si>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</si>
  <si>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</si>
  <si>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</si>
  <si>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</si>
  <si>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</si>
  <si>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</si>
  <si>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</si>
  <si>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</si>
  <si>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</si>
  <si>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</si>
  <si>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</si>
  <si>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</si>
  <si>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</si>
  <si>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</si>
  <si>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</si>
  <si>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</si>
  <si>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</si>
  <si>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</si>
  <si>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</si>
  <si>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</si>
  <si>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</si>
  <si>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</si>
  <si>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</si>
  <si>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</si>
  <si>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</si>
  <si>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</si>
  <si>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</si>
  <si>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</si>
  <si>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</si>
  <si>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</si>
  <si>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</si>
  <si>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</si>
  <si>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</si>
  <si>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</si>
  <si>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</si>
  <si>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</si>
  <si>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</si>
  <si>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</si>
  <si>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</si>
  <si>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</si>
  <si>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</si>
  <si>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</si>
  <si>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</si>
  <si>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</si>
  <si>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</si>
  <si>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</si>
  <si>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</si>
  <si>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</si>
  <si>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</si>
  <si>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</si>
  <si>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</si>
  <si>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</si>
  <si>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</si>
  <si>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</si>
  <si>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</si>
  <si>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</si>
  <si>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</si>
  <si>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</si>
  <si>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</si>
  <si>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</si>
  <si>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</si>
  <si>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</si>
  <si>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</si>
  <si>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</si>
  <si>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</si>
  <si>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</si>
  <si>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</si>
  <si>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</si>
  <si>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</si>
  <si>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</si>
  <si>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</si>
  <si>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</si>
  <si>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</si>
  <si>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</si>
  <si>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</si>
  <si>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</si>
  <si>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</si>
  <si>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</si>
  <si>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</si>
  <si>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</si>
  <si>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</si>
  <si>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</si>
  <si>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</si>
  <si>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</si>
  <si>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</si>
  <si>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</si>
  <si>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</si>
  <si>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</si>
  <si>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</si>
  <si>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</si>
  <si>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</si>
  <si>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</si>
  <si>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</si>
  <si>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</si>
  <si>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</si>
  <si>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</si>
  <si>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</si>
  <si>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</si>
  <si>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</si>
  <si>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</si>
  <si>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</si>
  <si>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</si>
  <si>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</si>
  <si>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</si>
  <si>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</si>
  <si>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</si>
  <si>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</si>
  <si>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</si>
  <si>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</si>
  <si>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</si>
  <si>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</si>
  <si>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</si>
  <si>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</si>
  <si>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</si>
  <si>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</si>
  <si>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</si>
  <si>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</si>
  <si>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</si>
  <si>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</si>
  <si>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</si>
  <si>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</si>
  <si>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</si>
  <si>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</si>
  <si>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</si>
  <si>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</si>
  <si>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</si>
  <si>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</si>
  <si>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</si>
  <si>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</si>
  <si>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</si>
  <si>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</si>
  <si>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</si>
  <si>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</si>
  <si>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</si>
  <si>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</si>
  <si>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</si>
  <si>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</si>
  <si>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</si>
  <si>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</si>
  <si>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</si>
  <si>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</si>
  <si>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</si>
  <si>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</si>
  <si>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</si>
  <si>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</si>
  <si>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</si>
  <si>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</si>
  <si>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</si>
  <si>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</si>
  <si>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</si>
  <si>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</si>
  <si>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</si>
  <si>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</si>
  <si>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</si>
  <si>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</si>
  <si>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</si>
  <si>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</si>
  <si>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</si>
  <si>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</si>
  <si>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</si>
  <si>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</si>
  <si>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</si>
  <si>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</si>
  <si>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</si>
  <si>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</si>
  <si>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</si>
  <si>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</si>
  <si>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</si>
  <si>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</si>
  <si>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</si>
  <si>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</si>
  <si>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</si>
  <si>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</si>
  <si>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</si>
  <si>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</si>
  <si>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</si>
  <si>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</si>
  <si>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</si>
  <si>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</si>
  <si>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</si>
  <si>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</si>
  <si>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</si>
  <si>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</si>
  <si>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</si>
  <si>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</si>
  <si>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</si>
  <si>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</si>
  <si>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</si>
  <si>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</si>
  <si>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</si>
  <si>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</si>
  <si>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</si>
  <si>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</si>
  <si>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</si>
  <si>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</si>
  <si>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</si>
  <si>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</si>
  <si>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</si>
  <si>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</si>
  <si>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</si>
  <si>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</si>
  <si>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</si>
  <si>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</si>
  <si>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</si>
  <si>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</si>
  <si>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</si>
  <si>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</si>
  <si>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</si>
  <si>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</si>
  <si>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</si>
  <si>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</si>
  <si>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</si>
  <si>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</si>
  <si>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</si>
  <si>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</si>
  <si>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</si>
  <si>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</si>
  <si>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</si>
  <si>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</si>
  <si>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</si>
  <si>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</si>
  <si>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</si>
  <si>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</si>
  <si>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</si>
  <si>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</si>
  <si>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</si>
  <si>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</si>
  <si>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</si>
  <si>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</si>
  <si>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</si>
  <si>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</si>
  <si>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</si>
  <si>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</si>
  <si>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</si>
  <si>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</si>
  <si>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</si>
  <si>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</si>
  <si>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</si>
  <si>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</si>
  <si>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</si>
  <si>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</si>
  <si>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</si>
  <si>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</si>
  <si>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</si>
  <si>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</si>
  <si>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</si>
  <si>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</si>
  <si>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</si>
  <si>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</si>
  <si>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</si>
  <si>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</si>
  <si>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</si>
  <si>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</si>
  <si>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</si>
  <si>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</si>
  <si>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</si>
  <si>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</si>
  <si>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</si>
  <si>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</si>
  <si>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</si>
  <si>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</si>
  <si>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</si>
  <si>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</si>
  <si>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</si>
  <si>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</si>
  <si>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</si>
  <si>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</si>
  <si>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</si>
  <si>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</si>
  <si>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</si>
  <si>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</si>
  <si>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</si>
  <si>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</si>
  <si>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</si>
  <si>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</si>
  <si>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</si>
  <si>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</si>
  <si>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</si>
  <si>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</si>
  <si>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</si>
  <si>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</si>
  <si>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</si>
  <si>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</si>
  <si>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</si>
  <si>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</si>
  <si>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</si>
  <si>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</si>
  <si>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</si>
  <si>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</si>
  <si>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</si>
  <si>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</si>
  <si>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</si>
  <si>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</si>
  <si>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</si>
  <si>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</si>
  <si>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</si>
  <si>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</si>
  <si>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</si>
  <si>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</si>
  <si>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</si>
  <si>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</si>
  <si>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</si>
  <si>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</si>
  <si>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</si>
  <si>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</si>
  <si>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</si>
  <si>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</si>
  <si>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</si>
  <si>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</si>
  <si>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</si>
  <si>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</si>
  <si>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</si>
  <si>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</si>
  <si>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</si>
  <si>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</si>
  <si>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</si>
  <si>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</si>
  <si>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</si>
  <si>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</si>
  <si>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</si>
  <si>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</si>
  <si>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</si>
  <si>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</si>
  <si>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</si>
  <si>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</si>
  <si>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</si>
  <si>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</si>
  <si>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</si>
  <si>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</si>
  <si>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</si>
  <si>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</si>
  <si>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</si>
  <si>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</si>
  <si>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</si>
  <si>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</si>
  <si>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</si>
  <si>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</si>
  <si>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</si>
  <si>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</si>
  <si>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</si>
  <si>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</si>
  <si>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</si>
  <si>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</si>
  <si>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</si>
  <si>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</si>
  <si>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</si>
  <si>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</si>
  <si>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</si>
  <si>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</si>
  <si>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</si>
  <si>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</si>
  <si>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</si>
  <si>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</si>
  <si>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</si>
  <si>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</si>
  <si>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</si>
  <si>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</si>
  <si>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</si>
  <si>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</si>
  <si>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</si>
  <si>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</si>
  <si>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</si>
  <si>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</si>
  <si>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</si>
  <si>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</si>
  <si>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</si>
  <si>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</si>
  <si>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</si>
  <si>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</si>
  <si>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</si>
  <si>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</si>
  <si>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</si>
  <si>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</si>
  <si>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</si>
  <si>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</si>
  <si>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</si>
  <si>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</si>
  <si>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</si>
  <si>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</si>
  <si>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</si>
  <si>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</si>
  <si>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</si>
  <si>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</si>
  <si>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</si>
  <si>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</si>
  <si>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</si>
  <si>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</si>
  <si>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</si>
  <si>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</si>
  <si>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</si>
  <si>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</si>
  <si>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</si>
  <si>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</si>
  <si>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</si>
  <si>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</si>
  <si>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</si>
  <si>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</si>
  <si>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</si>
  <si>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</si>
  <si>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</si>
  <si>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</si>
  <si>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</si>
  <si>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</si>
  <si>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</si>
  <si>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</si>
  <si>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</si>
  <si>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</si>
  <si>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</si>
  <si>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</si>
  <si>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</si>
  <si>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</si>
  <si>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</si>
  <si>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</si>
  <si>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</si>
  <si>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</si>
  <si>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</si>
  <si>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</si>
  <si>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</si>
  <si>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</si>
  <si>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</si>
  <si>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</si>
  <si>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</si>
  <si>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</si>
  <si>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</si>
  <si>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</si>
  <si>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</si>
  <si>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</si>
  <si>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</si>
  <si>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</si>
  <si>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</si>
  <si>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</si>
  <si>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</si>
  <si>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</si>
  <si>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</si>
  <si>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</si>
  <si>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</si>
  <si>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</si>
  <si>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</si>
  <si>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</si>
  <si>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</si>
  <si>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</si>
  <si>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</si>
  <si>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</si>
  <si>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</si>
  <si>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</si>
  <si>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</si>
  <si>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</si>
  <si>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</si>
  <si>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</si>
  <si>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</si>
  <si>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</si>
  <si>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</si>
  <si>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</si>
  <si>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</si>
  <si>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</si>
  <si>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</si>
  <si>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</si>
  <si>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</si>
  <si>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</si>
  <si>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</si>
  <si>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</si>
  <si>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</si>
  <si>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</si>
  <si>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</si>
  <si>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</si>
  <si>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</si>
  <si>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</si>
  <si>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</si>
  <si>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</si>
  <si>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</si>
  <si>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</si>
  <si>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</si>
  <si>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</si>
  <si>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</si>
  <si>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</si>
  <si>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</si>
  <si>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</si>
  <si>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</si>
  <si>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</si>
  <si>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</si>
  <si>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</si>
  <si>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</si>
  <si>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</si>
  <si>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</si>
  <si>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</si>
  <si>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</si>
  <si>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</si>
  <si>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</si>
  <si>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</si>
  <si>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</si>
  <si>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</si>
  <si>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</si>
  <si>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</si>
  <si>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</si>
  <si>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</si>
  <si>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</si>
  <si>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</si>
  <si>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</si>
  <si>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</si>
  <si>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</si>
  <si>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</si>
  <si>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</si>
  <si>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</si>
  <si>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</si>
  <si>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</si>
  <si>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</si>
  <si>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</si>
  <si>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</si>
  <si>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</si>
  <si>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</si>
  <si>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</si>
  <si>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</si>
  <si>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</si>
  <si>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</si>
  <si>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</si>
  <si>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</si>
  <si>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</si>
  <si>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</si>
  <si>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</si>
  <si>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</si>
  <si>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</si>
  <si>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</si>
  <si>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</si>
  <si>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</si>
  <si>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</si>
  <si>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</si>
  <si>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</si>
  <si>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</si>
  <si>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</si>
  <si>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</si>
  <si>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</si>
  <si>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</si>
  <si>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</si>
  <si>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</si>
  <si>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</si>
  <si>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</si>
  <si>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</si>
  <si>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</si>
  <si>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</si>
  <si>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</si>
  <si>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</si>
  <si>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</si>
  <si>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</si>
  <si>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</si>
  <si>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</si>
  <si>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</si>
  <si>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</si>
  <si>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</si>
  <si>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</si>
  <si>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</si>
  <si>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</si>
  <si>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</si>
  <si>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</si>
  <si>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</si>
  <si>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</si>
  <si>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</si>
  <si>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</si>
  <si>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</si>
  <si>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</si>
  <si>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</si>
  <si>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</si>
  <si>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</si>
  <si>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</si>
  <si>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</si>
  <si>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</si>
  <si>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</si>
  <si>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</si>
  <si>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</si>
  <si>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</si>
  <si>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</si>
  <si>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</si>
  <si>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</si>
  <si>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</si>
  <si>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</si>
  <si>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</si>
  <si>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</si>
  <si>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</si>
  <si>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</si>
  <si>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</si>
  <si>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</si>
  <si>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</si>
  <si>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</si>
  <si>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</si>
  <si>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</si>
  <si>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</si>
  <si>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</si>
  <si>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</si>
  <si>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</si>
  <si>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</si>
  <si>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</si>
  <si>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</si>
  <si>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</si>
  <si>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</si>
  <si>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</si>
  <si>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</si>
  <si>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</si>
  <si>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</si>
  <si>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</si>
  <si>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</si>
  <si>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</si>
  <si>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</si>
  <si>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</si>
  <si>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</si>
  <si>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</si>
  <si>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</si>
  <si>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</si>
  <si>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</si>
  <si>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</si>
  <si>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</si>
  <si>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</si>
  <si>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</si>
  <si>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</si>
  <si>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</si>
  <si>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</si>
  <si>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</si>
  <si>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</si>
  <si>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</si>
  <si>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</si>
  <si>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</si>
  <si>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</si>
  <si>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</si>
  <si>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</si>
  <si>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</si>
  <si>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</si>
  <si>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</si>
  <si>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</si>
  <si>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</si>
  <si>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</si>
  <si>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</si>
  <si>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</si>
  <si>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</si>
  <si>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</si>
  <si>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</si>
  <si>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</si>
  <si>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</si>
  <si>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</si>
  <si>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</si>
  <si>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</si>
  <si>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</si>
  <si>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</si>
  <si>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</si>
  <si>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</si>
  <si>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</si>
  <si>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</si>
  <si>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</si>
  <si>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</si>
  <si>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</si>
  <si>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</si>
  <si>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</si>
  <si>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</si>
  <si>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</si>
  <si>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</si>
  <si>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</si>
  <si>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</si>
  <si>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</si>
  <si>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</si>
  <si>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</si>
  <si>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</si>
  <si>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</si>
  <si>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</si>
  <si>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</si>
  <si>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</si>
  <si>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</si>
  <si>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</si>
  <si>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</si>
  <si>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</si>
  <si>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</si>
  <si>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</si>
  <si>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</si>
  <si>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</si>
  <si>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</si>
  <si>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</si>
  <si>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</si>
  <si>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</si>
  <si>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</si>
  <si>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</si>
  <si>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</si>
  <si>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</si>
  <si>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</si>
  <si>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</si>
  <si>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</si>
  <si>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</si>
  <si>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</si>
  <si>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</si>
  <si>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</si>
  <si>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</si>
  <si>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</si>
  <si>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</si>
  <si>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</si>
  <si>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</si>
  <si>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</si>
  <si>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</si>
  <si>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</si>
  <si>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</si>
  <si>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</si>
  <si>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</si>
  <si>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</si>
  <si>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</si>
  <si>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</si>
  <si>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</si>
  <si>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</si>
  <si>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</si>
  <si>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</si>
  <si>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</si>
  <si>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</si>
  <si>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</si>
  <si>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</si>
  <si>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</si>
  <si>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</si>
  <si>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</si>
  <si>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</si>
  <si>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</si>
  <si>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</si>
  <si>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</si>
  <si>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</si>
  <si>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</si>
  <si>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</si>
  <si>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</si>
  <si>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</si>
  <si>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</si>
  <si>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</si>
  <si>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</si>
  <si>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</si>
  <si>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</si>
  <si>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</si>
  <si>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</si>
  <si>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</si>
  <si>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</si>
  <si>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</si>
  <si>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</si>
  <si>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</si>
  <si>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</si>
  <si>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</si>
  <si>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</si>
  <si>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</si>
  <si>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</si>
  <si>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</si>
  <si>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</si>
  <si>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</si>
  <si>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</si>
  <si>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</si>
  <si>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</si>
  <si>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</si>
  <si>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</si>
  <si>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</si>
  <si>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</si>
  <si>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</si>
  <si>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</si>
  <si>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</si>
  <si>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</si>
  <si>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</si>
  <si>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</si>
  <si>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</si>
  <si>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</si>
  <si>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</si>
  <si>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</si>
  <si>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</si>
  <si>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</si>
  <si>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</si>
  <si>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</si>
  <si>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</si>
  <si>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</si>
  <si>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</si>
  <si>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</si>
  <si>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</si>
  <si>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</si>
  <si>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</si>
  <si>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</si>
  <si>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</si>
  <si>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</si>
  <si>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</si>
  <si>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</si>
  <si>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</si>
  <si>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</si>
  <si>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</si>
  <si>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</si>
  <si>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</si>
  <si>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</si>
  <si>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</si>
  <si>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</si>
  <si>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</si>
  <si>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</si>
  <si>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</si>
  <si>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</si>
  <si>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</si>
  <si>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</si>
  <si>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</si>
  <si>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</si>
  <si>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</si>
  <si>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</si>
  <si>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</si>
  <si>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</si>
  <si>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</si>
  <si>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</si>
  <si>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</si>
  <si>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</si>
  <si>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</si>
  <si>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</si>
  <si>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</si>
  <si>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</si>
  <si>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</si>
  <si>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</si>
  <si>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</si>
  <si>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</si>
  <si>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</si>
  <si>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</si>
  <si>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</si>
  <si>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</si>
  <si>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</si>
  <si>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</si>
  <si>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</si>
  <si>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</si>
  <si>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</si>
  <si>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</si>
  <si>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</si>
  <si>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</si>
  <si>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</si>
  <si>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</si>
  <si>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</si>
  <si>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</si>
  <si>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</si>
  <si>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</si>
  <si>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</si>
  <si>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</si>
  <si>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</si>
  <si>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</si>
  <si>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</si>
  <si>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</si>
  <si>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</si>
  <si>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</si>
  <si>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</si>
  <si>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</si>
  <si>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</si>
  <si>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</si>
  <si>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</si>
  <si>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</si>
  <si>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</si>
  <si>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</si>
  <si>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</si>
  <si>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</si>
  <si>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</si>
  <si>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</si>
  <si>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</si>
  <si>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</si>
  <si>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</si>
  <si>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</si>
  <si>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</si>
  <si>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</si>
  <si>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</si>
  <si>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</si>
  <si>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</si>
  <si>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</si>
  <si>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</si>
  <si>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</si>
  <si>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</si>
  <si>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</si>
  <si>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</si>
  <si>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</si>
  <si>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</si>
  <si>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</si>
  <si>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</si>
  <si>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</si>
  <si>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</si>
  <si>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</si>
  <si>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</si>
  <si>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</si>
  <si>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</si>
  <si>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</si>
  <si>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</si>
  <si>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</si>
  <si>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</si>
  <si>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</si>
  <si>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</si>
  <si>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</si>
  <si>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</si>
  <si>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</si>
  <si>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</si>
  <si>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</si>
  <si>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</si>
  <si>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</si>
  <si>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</si>
  <si>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</si>
  <si>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</si>
  <si>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</si>
  <si>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</si>
  <si>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</si>
  <si>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</si>
  <si>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</si>
  <si>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</si>
  <si>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</si>
  <si>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</si>
  <si>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</si>
  <si>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</si>
  <si>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</si>
  <si>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</si>
  <si>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</si>
  <si>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</si>
  <si>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</si>
  <si>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</si>
  <si>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</si>
  <si>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</si>
  <si>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</si>
  <si>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</si>
  <si>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</si>
  <si>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</si>
  <si>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</si>
  <si>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</si>
  <si>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</si>
  <si>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</si>
  <si>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</si>
  <si>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</si>
  <si>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</si>
  <si>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</si>
  <si>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</si>
  <si>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</si>
  <si>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</si>
  <si>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</si>
  <si>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</si>
  <si>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</si>
  <si>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</si>
  <si>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</si>
  <si>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</si>
  <si>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</si>
  <si>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</si>
  <si>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</si>
  <si>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</si>
  <si>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</si>
  <si>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</si>
  <si>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</si>
  <si>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</si>
  <si>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</si>
  <si>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</si>
  <si>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</si>
  <si>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</si>
  <si>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</si>
  <si>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</si>
  <si>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</si>
  <si>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</si>
  <si>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</si>
  <si>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</si>
  <si>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</si>
  <si>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</si>
  <si>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</si>
  <si>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</si>
  <si>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</si>
  <si>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</si>
  <si>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</si>
  <si>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</si>
  <si>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</si>
  <si>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</si>
  <si>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</si>
  <si>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</si>
  <si>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</si>
  <si>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</si>
  <si>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</si>
  <si>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</si>
  <si>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</si>
  <si>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</si>
  <si>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</si>
  <si>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</si>
  <si>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</si>
  <si>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</si>
  <si>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</si>
  <si>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</si>
  <si>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</si>
  <si>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</si>
  <si>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</si>
  <si>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</si>
  <si>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</si>
  <si>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</si>
  <si>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</si>
  <si>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</si>
  <si>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</si>
  <si>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</si>
  <si>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</si>
  <si>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</si>
  <si>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</si>
  <si>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</si>
  <si>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</si>
  <si>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</si>
  <si>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</si>
  <si>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</si>
  <si>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</si>
  <si>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</si>
  <si>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</si>
  <si>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</si>
  <si>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</si>
  <si>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</si>
  <si>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</si>
  <si>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</si>
  <si>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</si>
  <si>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</si>
  <si>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</si>
  <si>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</si>
  <si>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</si>
  <si>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</si>
  <si>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</si>
  <si>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</si>
  <si>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</si>
  <si>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</si>
  <si>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</si>
  <si>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</si>
  <si>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</si>
  <si>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</si>
  <si>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</si>
  <si>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</si>
  <si>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</si>
  <si>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</si>
  <si>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</si>
  <si>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</si>
  <si>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</si>
  <si>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</si>
  <si>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</si>
  <si>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</si>
  <si>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</si>
  <si>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</si>
  <si>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</si>
  <si>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</si>
  <si>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</si>
  <si>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</si>
  <si>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</si>
  <si>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</si>
  <si>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</si>
  <si>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</si>
  <si>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</si>
  <si>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</si>
  <si>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</si>
  <si>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</si>
  <si>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</si>
  <si>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</si>
  <si>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</si>
  <si>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</si>
  <si>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</si>
  <si>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</si>
  <si>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</si>
  <si>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</si>
  <si>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</si>
  <si>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</si>
  <si>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</si>
  <si>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</si>
  <si>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</si>
  <si>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</si>
  <si>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</si>
  <si>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</si>
  <si>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</si>
  <si>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</si>
  <si>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</si>
  <si>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</si>
  <si>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</si>
  <si>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</si>
  <si>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</si>
  <si>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</si>
  <si>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</si>
  <si>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</si>
  <si>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</si>
  <si>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</si>
  <si>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</si>
  <si>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</si>
  <si>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</si>
  <si>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</si>
  <si>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</si>
  <si>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</si>
  <si>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</si>
  <si>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</si>
  <si>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</si>
  <si>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</si>
  <si>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</si>
  <si>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</si>
  <si>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</si>
  <si>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</si>
  <si>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</si>
  <si>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</si>
  <si>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</si>
  <si>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</si>
  <si>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</si>
  <si>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</si>
  <si>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</si>
  <si>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</si>
  <si>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</si>
  <si>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</si>
  <si>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</si>
  <si>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</si>
  <si>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</si>
  <si>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</si>
  <si>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</si>
  <si>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</si>
  <si>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</si>
  <si>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</si>
  <si>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</si>
  <si>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</si>
  <si>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</si>
  <si>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</si>
  <si>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</si>
  <si>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</si>
  <si>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</si>
  <si>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</si>
  <si>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</si>
  <si>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</si>
  <si>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</si>
  <si>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</si>
  <si>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</si>
  <si>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</si>
  <si>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</si>
  <si>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</si>
  <si>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</si>
  <si>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</si>
  <si>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</si>
  <si>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</si>
  <si>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</si>
  <si>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</si>
  <si>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</si>
  <si>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</si>
  <si>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</si>
  <si>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</si>
  <si>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</si>
  <si>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</si>
  <si>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</si>
  <si>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</si>
  <si>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</si>
  <si>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</si>
  <si>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</si>
  <si>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</si>
  <si>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</si>
  <si>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</si>
  <si>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</si>
  <si>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</si>
  <si>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</si>
  <si>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</si>
  <si>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</si>
  <si>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</si>
  <si>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</si>
  <si>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</si>
  <si>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</si>
  <si>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</si>
  <si>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</si>
  <si>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</si>
  <si>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</si>
  <si>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</si>
  <si>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</si>
  <si>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</si>
  <si>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</si>
  <si>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</si>
  <si>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</si>
  <si>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</si>
  <si>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</si>
  <si>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</si>
  <si>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</si>
  <si>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</si>
  <si>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</si>
  <si>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</si>
  <si>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</si>
  <si>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</si>
  <si>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</si>
  <si>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</si>
  <si>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</si>
  <si>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</si>
  <si>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</si>
  <si>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</si>
  <si>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</si>
  <si>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</si>
  <si>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</si>
  <si>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</si>
  <si>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</si>
  <si>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</si>
  <si>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</si>
  <si>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</si>
  <si>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</si>
  <si>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</si>
  <si>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</si>
  <si>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</si>
  <si>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</si>
  <si>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</si>
  <si>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</si>
  <si>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</si>
  <si>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</si>
  <si>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</si>
  <si>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</si>
  <si>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</si>
  <si>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</si>
  <si>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</si>
  <si>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</si>
  <si>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</si>
  <si>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</si>
  <si>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</si>
  <si>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</si>
  <si>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</si>
  <si>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</si>
  <si>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</si>
  <si>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</si>
  <si>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</si>
  <si>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</si>
  <si>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</si>
  <si>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</si>
  <si>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</si>
  <si>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</si>
  <si>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</si>
  <si>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</si>
  <si>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</si>
  <si>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</si>
  <si>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</si>
  <si>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</si>
  <si>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</si>
  <si>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</si>
  <si>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</si>
  <si>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</si>
  <si>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</si>
  <si>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</si>
  <si>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</si>
  <si>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</si>
  <si>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</si>
  <si>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</si>
  <si>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</si>
  <si>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</si>
  <si>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</si>
  <si>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</si>
  <si>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</si>
  <si>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</si>
  <si>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</si>
  <si>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</si>
  <si>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</si>
  <si>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</si>
  <si>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</si>
  <si>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</si>
  <si>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</si>
  <si>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</si>
  <si>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</si>
  <si>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</si>
  <si>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</si>
  <si>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</si>
  <si>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</si>
  <si>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</si>
  <si>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</si>
  <si>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</si>
  <si>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</si>
  <si>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</si>
  <si>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</si>
  <si>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</si>
  <si>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</si>
  <si>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</si>
  <si>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</si>
  <si>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</si>
  <si>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</si>
  <si>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</si>
  <si>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</si>
  <si>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</si>
  <si>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</si>
  <si>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</si>
  <si>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</si>
  <si>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</si>
  <si>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</si>
  <si>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</si>
  <si>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</si>
  <si>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</si>
  <si>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</si>
  <si>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</si>
  <si>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</si>
  <si>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</si>
  <si>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</si>
  <si>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</si>
  <si>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</si>
  <si>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</si>
  <si>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</si>
  <si>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</si>
  <si>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</si>
  <si>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</si>
  <si>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</si>
  <si>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</si>
  <si>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</si>
  <si>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</si>
  <si>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</si>
  <si>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</si>
  <si>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</si>
  <si>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</si>
  <si>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</si>
  <si>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</si>
  <si>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</si>
  <si>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</si>
  <si>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</si>
  <si>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</si>
  <si>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</si>
  <si>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</si>
  <si>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</si>
  <si>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</si>
  <si>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</si>
  <si>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</si>
  <si>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</si>
  <si>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</si>
  <si>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</si>
  <si>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</si>
  <si>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</si>
  <si>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</si>
  <si>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</si>
  <si>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</si>
  <si>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</si>
  <si>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</si>
  <si>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</si>
  <si>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</si>
  <si>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</si>
  <si>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</si>
  <si>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</si>
  <si>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</si>
  <si>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</si>
  <si>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</si>
  <si>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</si>
  <si>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</si>
  <si>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</si>
  <si>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</si>
  <si>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</si>
  <si>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</si>
  <si>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</si>
  <si>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</si>
  <si>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</si>
  <si>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</si>
  <si>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</si>
  <si>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</si>
  <si>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</si>
  <si>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</si>
  <si>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</si>
  <si>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</si>
  <si>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</si>
  <si>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</si>
  <si>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</si>
  <si>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</si>
  <si>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</si>
  <si>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</si>
  <si>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</si>
  <si>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</si>
  <si>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</si>
  <si>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</si>
  <si>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</si>
  <si>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</si>
  <si>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</si>
  <si>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</si>
  <si>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</si>
  <si>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</si>
  <si>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</si>
  <si>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</si>
  <si>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</si>
  <si>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</si>
  <si>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</si>
  <si>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</si>
  <si>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</si>
  <si>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</si>
  <si>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</si>
  <si>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</si>
  <si>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</si>
  <si>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</si>
  <si>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</si>
  <si>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</si>
  <si>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</si>
  <si>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</si>
  <si>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</si>
  <si>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</si>
  <si>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</si>
  <si>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</si>
  <si>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</si>
  <si>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</si>
  <si>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</si>
  <si>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</si>
  <si>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</si>
  <si>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</si>
  <si>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</si>
  <si>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</si>
  <si>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</si>
  <si>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</si>
  <si>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</si>
  <si>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</si>
  <si>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</si>
  <si>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</si>
  <si>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</si>
  <si>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</si>
  <si>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</si>
  <si>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</si>
  <si>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</si>
  <si>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</si>
  <si>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</si>
  <si>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</si>
  <si>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</si>
  <si>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</si>
  <si>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</si>
  <si>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</si>
  <si>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</si>
  <si>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</si>
  <si>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</si>
  <si>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</si>
  <si>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</si>
  <si>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</si>
  <si>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</si>
  <si>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</si>
  <si>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</si>
  <si>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</si>
  <si>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</si>
  <si>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</si>
  <si>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</si>
  <si>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</si>
  <si>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</si>
  <si>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</si>
  <si>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</si>
  <si>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</si>
  <si>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</si>
  <si>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</si>
  <si>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</si>
  <si>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</si>
  <si>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</si>
  <si>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</si>
  <si>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</si>
  <si>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</si>
  <si>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</si>
  <si>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</si>
  <si>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</si>
  <si>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</si>
  <si>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</si>
  <si>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</si>
  <si>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</si>
  <si>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</si>
  <si>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</si>
  <si>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</si>
  <si>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</si>
  <si>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</si>
  <si>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</si>
  <si>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</si>
  <si>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</si>
  <si>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</si>
  <si>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</si>
  <si>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</si>
  <si>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</si>
  <si>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</si>
  <si>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</si>
  <si>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</si>
  <si>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</si>
  <si>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</si>
  <si>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</si>
  <si>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</si>
  <si>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</si>
  <si>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</si>
  <si>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</si>
  <si>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</si>
  <si>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</si>
  <si>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</si>
  <si>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</si>
  <si>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</si>
  <si>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</si>
  <si>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</si>
  <si>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</si>
  <si>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</si>
  <si>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</si>
  <si>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</si>
  <si>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</si>
  <si>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</si>
  <si>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</si>
  <si>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</si>
  <si>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</si>
  <si>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</si>
  <si>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</si>
  <si>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</si>
  <si>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</si>
  <si>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</si>
  <si>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</si>
  <si>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</si>
  <si>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</si>
  <si>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</si>
  <si>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</si>
  <si>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</si>
  <si>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</si>
  <si>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</si>
  <si>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</si>
  <si>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</si>
  <si>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</si>
  <si>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</si>
  <si>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</si>
  <si>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</si>
  <si>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</si>
  <si>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</si>
  <si>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</si>
  <si>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</si>
  <si>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</si>
  <si>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</si>
  <si>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</si>
  <si>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</si>
  <si>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</si>
  <si>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</si>
  <si>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</si>
  <si>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</si>
  <si>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</si>
  <si>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</si>
  <si>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</si>
  <si>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</si>
  <si>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</si>
  <si>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</si>
  <si>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</si>
  <si>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</si>
  <si>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</si>
  <si>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</si>
  <si>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</si>
  <si>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</si>
  <si>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</si>
  <si>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</si>
  <si>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</si>
  <si>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</si>
  <si>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</si>
  <si>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</si>
  <si>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</si>
  <si>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</si>
  <si>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</si>
  <si>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</si>
  <si>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</si>
  <si>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</si>
  <si>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</si>
  <si>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</si>
  <si>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</si>
  <si>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</si>
  <si>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</si>
  <si>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</si>
  <si>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</si>
  <si>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</si>
  <si>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</si>
  <si>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</si>
  <si>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</si>
  <si>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</si>
  <si>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</si>
  <si>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</si>
  <si>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</si>
  <si>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</si>
  <si>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</si>
  <si>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</si>
  <si>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</si>
  <si>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</si>
  <si>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</si>
  <si>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</si>
  <si>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</si>
  <si>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</si>
  <si>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</si>
  <si>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</si>
  <si>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</si>
  <si>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</si>
  <si>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</si>
  <si>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</si>
  <si>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</si>
  <si>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</si>
  <si>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</si>
  <si>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</si>
  <si>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</si>
  <si>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</si>
  <si>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</si>
  <si>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</si>
  <si>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</si>
  <si>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</si>
  <si>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</si>
  <si>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</si>
  <si>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</si>
  <si>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</si>
  <si>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</si>
  <si>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</si>
  <si>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</si>
  <si>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</si>
  <si>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</si>
  <si>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</si>
  <si>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</si>
  <si>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</si>
  <si>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</si>
  <si>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</si>
  <si>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</si>
  <si>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</si>
  <si>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</si>
  <si>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</si>
  <si>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</si>
  <si>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</si>
  <si>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</si>
  <si>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</si>
  <si>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</si>
  <si>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</si>
  <si>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</si>
  <si>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</si>
  <si>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</si>
  <si>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</si>
  <si>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</si>
  <si>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</si>
  <si>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</si>
  <si>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</si>
  <si>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</si>
  <si>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</si>
  <si>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</si>
  <si>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</si>
  <si>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</si>
  <si>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</si>
  <si>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</si>
  <si>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</si>
  <si>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</si>
  <si>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</si>
  <si>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</si>
  <si>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</si>
  <si>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</si>
  <si>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</si>
  <si>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</si>
  <si>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</si>
  <si>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</si>
  <si>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</si>
  <si>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</si>
  <si>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</si>
  <si>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</si>
  <si>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</si>
  <si>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</si>
  <si>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</si>
  <si>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</si>
  <si>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</si>
  <si>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</si>
  <si>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</si>
  <si>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</si>
  <si>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</si>
  <si>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</si>
  <si>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</si>
  <si>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</si>
  <si>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</si>
  <si>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</si>
  <si>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</si>
  <si>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</si>
  <si>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</si>
  <si>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</si>
  <si>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</si>
  <si>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</si>
  <si>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</si>
  <si>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</si>
  <si>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</si>
  <si>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</si>
  <si>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</si>
  <si>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</si>
  <si>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</si>
  <si>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</si>
  <si>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</si>
  <si>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</si>
  <si>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</si>
  <si>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</si>
  <si>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</si>
  <si>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</si>
  <si>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</si>
  <si>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</si>
  <si>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</si>
  <si>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</si>
  <si>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</si>
  <si>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</si>
  <si>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</si>
  <si>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</si>
  <si>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</si>
  <si>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</si>
  <si>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</si>
  <si>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</si>
  <si>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</si>
  <si>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</si>
  <si>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</si>
  <si>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</si>
  <si>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</si>
  <si>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</si>
  <si>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</si>
  <si>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</si>
  <si>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</si>
  <si>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</si>
  <si>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</si>
  <si>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</si>
  <si>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</si>
  <si>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</si>
  <si>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</si>
  <si>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</si>
  <si>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</si>
  <si>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</si>
  <si>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</si>
  <si>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</si>
  <si>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</si>
  <si>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</si>
  <si>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</si>
  <si>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</si>
  <si>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</si>
  <si>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</si>
  <si>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</si>
  <si>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</si>
  <si>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</si>
  <si>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</si>
  <si>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</si>
  <si>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</si>
  <si>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</si>
  <si>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</si>
  <si>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</si>
  <si>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</si>
  <si>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</si>
  <si>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</si>
  <si>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</si>
  <si>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</si>
  <si>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</si>
  <si>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</si>
  <si>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</si>
  <si>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</si>
  <si>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</si>
  <si>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</si>
  <si>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</si>
  <si>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</si>
  <si>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</si>
  <si>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</si>
  <si>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</si>
  <si>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</si>
  <si>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</si>
  <si>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</si>
  <si>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</si>
  <si>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</si>
  <si>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</si>
  <si>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</si>
  <si>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</si>
  <si>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</si>
  <si>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</si>
  <si>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</si>
  <si>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</si>
  <si>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</si>
  <si>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</si>
  <si>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</si>
  <si>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</si>
  <si>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</si>
  <si>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</si>
  <si>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</si>
  <si>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</si>
  <si>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</si>
  <si>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</si>
  <si>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</si>
  <si>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</si>
  <si>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</si>
  <si>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</si>
  <si>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</si>
  <si>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</si>
  <si>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</si>
  <si>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</si>
  <si>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</si>
  <si>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</si>
  <si>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</si>
  <si>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</si>
  <si>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</si>
  <si>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</si>
  <si>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</si>
  <si>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</si>
  <si>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</si>
  <si>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</si>
  <si>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</si>
  <si>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</si>
  <si>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</si>
  <si>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</si>
  <si>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</si>
  <si>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</si>
  <si>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</si>
  <si>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</si>
  <si>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</si>
  <si>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</si>
  <si>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</si>
  <si>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</si>
  <si>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</si>
  <si>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</si>
  <si>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</si>
  <si>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</si>
  <si>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</si>
  <si>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</si>
  <si>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</si>
  <si>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</si>
  <si>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</si>
  <si>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</si>
  <si>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</si>
  <si>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</si>
  <si>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</si>
  <si>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</si>
  <si>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</si>
  <si>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</si>
  <si>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</si>
  <si>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</si>
  <si>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</si>
  <si>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</si>
  <si>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</si>
  <si>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</si>
  <si>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</si>
  <si>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</si>
  <si>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</si>
  <si>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</si>
  <si>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</si>
  <si>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</si>
  <si>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</si>
  <si>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</si>
  <si>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</si>
  <si>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</si>
  <si>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</si>
  <si>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</si>
  <si>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</si>
  <si>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</si>
  <si>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</si>
  <si>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</si>
  <si>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</si>
  <si>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</si>
  <si>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</si>
  <si>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</si>
  <si>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</si>
  <si>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</si>
  <si>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</si>
  <si>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</si>
  <si>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</si>
  <si>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</si>
  <si>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</si>
  <si>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</si>
  <si>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</si>
  <si>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</si>
  <si>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</si>
  <si>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</si>
  <si>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</si>
  <si>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</si>
  <si>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</si>
  <si>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</si>
  <si>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</si>
  <si>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</si>
  <si>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</si>
  <si>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</si>
  <si>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</si>
  <si>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</si>
  <si>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</si>
  <si>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</si>
  <si>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</si>
  <si>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</si>
  <si>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</si>
  <si>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</si>
  <si>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</si>
  <si>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</si>
  <si>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</si>
  <si>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</si>
  <si>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</si>
  <si>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</si>
  <si>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</si>
  <si>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</si>
  <si>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</si>
  <si>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</si>
  <si>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</si>
  <si>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</si>
  <si>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</si>
  <si>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</si>
  <si>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</si>
  <si>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</si>
  <si>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</si>
  <si>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</si>
  <si>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</si>
  <si>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</si>
  <si>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</si>
  <si>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</si>
  <si>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</si>
  <si>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</si>
  <si>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</si>
  <si>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</si>
  <si>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</si>
  <si>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</si>
  <si>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</si>
  <si>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</si>
  <si>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</si>
  <si>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</si>
  <si>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</si>
  <si>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</si>
  <si>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</si>
  <si>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</si>
  <si>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</si>
  <si>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</si>
  <si>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</si>
  <si>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</si>
  <si>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</si>
  <si>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</si>
  <si>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</si>
  <si>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</si>
  <si>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</si>
  <si>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</si>
  <si>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</si>
  <si>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</si>
  <si>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</si>
  <si>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</si>
  <si>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</si>
  <si>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</si>
  <si>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</si>
  <si>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</si>
  <si>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</si>
  <si>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</si>
  <si>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</si>
  <si>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</si>
  <si>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</si>
  <si>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</si>
  <si>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</si>
  <si>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</si>
  <si>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</si>
  <si>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</si>
  <si>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</si>
  <si>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</si>
  <si>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</si>
  <si>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</si>
  <si>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</si>
  <si>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</si>
  <si>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</si>
  <si>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</si>
  <si>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</si>
  <si>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</si>
  <si>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</si>
  <si>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</si>
  <si>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</si>
  <si>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</si>
  <si>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</si>
  <si>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</si>
  <si>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</si>
  <si>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</si>
  <si>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</si>
  <si>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</si>
  <si>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</si>
  <si>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</si>
  <si>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</si>
  <si>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</si>
  <si>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</si>
  <si>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</si>
  <si>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</si>
  <si>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</si>
  <si>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</si>
  <si>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</si>
  <si>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</si>
  <si>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</si>
  <si>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</si>
  <si>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</si>
  <si>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</si>
  <si>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</si>
  <si>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</si>
  <si>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</si>
  <si>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</si>
  <si>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</si>
  <si>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</si>
  <si>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</si>
  <si>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</si>
  <si>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</si>
  <si>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</si>
  <si>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</si>
  <si>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</si>
  <si>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</si>
  <si>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</si>
  <si>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</si>
  <si>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</si>
  <si>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</si>
  <si>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</si>
  <si>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</si>
  <si>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</si>
  <si>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</si>
  <si>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</si>
  <si>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</si>
  <si>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</si>
  <si>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</si>
  <si>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</si>
  <si>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</si>
  <si>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</si>
  <si>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</si>
  <si>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</si>
  <si>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</si>
  <si>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</si>
  <si>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</si>
  <si>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</si>
  <si>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</si>
  <si>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</si>
  <si>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</si>
  <si>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</si>
  <si>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</si>
  <si>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</si>
  <si>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</si>
  <si>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</si>
  <si>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</si>
  <si>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</si>
  <si>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</si>
  <si>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</si>
  <si>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</si>
  <si>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</si>
  <si>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</si>
  <si>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</si>
  <si>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</si>
  <si>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</si>
  <si>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</si>
  <si>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</si>
  <si>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</si>
  <si>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</si>
  <si>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</si>
  <si>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</si>
  <si>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</si>
  <si>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</si>
  <si>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</si>
  <si>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</si>
  <si>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</si>
  <si>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</si>
  <si>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</si>
  <si>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</si>
  <si>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</si>
  <si>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</si>
  <si>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</si>
  <si>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</si>
  <si>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</si>
  <si>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</si>
  <si>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</si>
  <si>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</si>
  <si>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</si>
  <si>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</si>
  <si>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</si>
  <si>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</si>
  <si>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</si>
  <si>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</si>
  <si>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</si>
  <si>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</si>
  <si>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</si>
  <si>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</si>
  <si>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</si>
  <si>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</si>
  <si>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</si>
  <si>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</si>
  <si>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</si>
  <si>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</si>
  <si>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</si>
  <si>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</si>
  <si>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</si>
  <si>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</si>
  <si>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</si>
  <si>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</si>
  <si>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</si>
  <si>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</si>
  <si>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</si>
  <si>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</si>
  <si>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</si>
  <si>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</si>
  <si>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</si>
  <si>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</si>
  <si>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</si>
  <si>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</si>
  <si>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</si>
  <si>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</si>
  <si>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</si>
  <si>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</si>
  <si>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</si>
  <si>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</si>
  <si>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</si>
  <si>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</si>
  <si>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</si>
  <si>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</si>
  <si>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</si>
  <si>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</si>
  <si>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</si>
  <si>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</si>
  <si>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</si>
  <si>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</si>
  <si>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</si>
  <si>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</si>
  <si>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</si>
  <si>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</si>
  <si>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</si>
  <si>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</si>
  <si>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</si>
  <si>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</si>
  <si>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</si>
  <si>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</si>
  <si>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</si>
  <si>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</si>
  <si>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</si>
  <si>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</si>
  <si>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</si>
  <si>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</si>
  <si>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</si>
  <si>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</si>
  <si>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</si>
  <si>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</si>
  <si>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</si>
  <si>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</si>
  <si>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</si>
  <si>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</si>
  <si>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</si>
  <si>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</si>
  <si>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</si>
  <si>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</si>
  <si>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</si>
  <si>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</si>
  <si>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</si>
  <si>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</si>
  <si>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</si>
  <si>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</si>
  <si>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</si>
  <si>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</si>
  <si>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</si>
  <si>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</si>
  <si>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</si>
  <si>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</si>
  <si>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</si>
  <si>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</si>
  <si>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</si>
  <si>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</si>
  <si>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</si>
  <si>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</si>
  <si>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</si>
  <si>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</si>
  <si>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</si>
  <si>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</si>
  <si>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</si>
  <si>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</si>
  <si>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</si>
  <si>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</si>
  <si>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</si>
  <si>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</si>
  <si>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</si>
  <si>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</si>
  <si>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</si>
  <si>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</si>
  <si>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</si>
  <si>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</si>
  <si>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</si>
  <si>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</si>
  <si>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</si>
  <si>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</si>
  <si>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</si>
  <si>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</si>
  <si>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</si>
  <si>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</si>
  <si>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</si>
  <si>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</si>
  <si>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</si>
  <si>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</si>
  <si>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</si>
  <si>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</si>
  <si>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</si>
  <si>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</si>
  <si>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</si>
  <si>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</si>
  <si>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</si>
  <si>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</si>
  <si>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</si>
  <si>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</si>
  <si>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</si>
  <si>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</si>
  <si>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</si>
  <si>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</si>
  <si>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</si>
  <si>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</si>
  <si>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</si>
  <si>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</si>
  <si>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</si>
  <si>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</si>
  <si>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</si>
  <si>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</si>
  <si>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</si>
  <si>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</si>
  <si>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</si>
  <si>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</si>
  <si>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</si>
  <si>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</si>
  <si>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</si>
  <si>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</si>
  <si>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</si>
  <si>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</si>
  <si>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</si>
  <si>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</si>
  <si>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</si>
  <si>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</si>
  <si>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</si>
  <si>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</si>
  <si>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</si>
  <si>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</si>
  <si>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</si>
  <si>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</si>
  <si>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</si>
  <si>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</si>
  <si>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</si>
  <si>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</si>
  <si>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</si>
  <si>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</si>
  <si>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</si>
  <si>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</si>
  <si>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</si>
  <si>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</si>
  <si>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</si>
  <si>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</si>
  <si>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</si>
  <si>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</si>
  <si>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</si>
  <si>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</si>
  <si>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</si>
  <si>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</si>
  <si>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</si>
  <si>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</si>
  <si>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</si>
  <si>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</si>
  <si>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</si>
  <si>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</si>
  <si>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</si>
  <si>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</si>
  <si>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</si>
  <si>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</si>
  <si>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</si>
  <si>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</si>
  <si>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</si>
  <si>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</si>
  <si>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</si>
  <si>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</si>
  <si>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</si>
  <si>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</si>
  <si>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</si>
  <si>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</si>
  <si>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</si>
  <si>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</si>
  <si>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</si>
  <si>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</si>
  <si>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</si>
  <si>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</si>
  <si>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</si>
  <si>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</si>
  <si>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</si>
  <si>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</si>
  <si>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</si>
  <si>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</si>
  <si>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</si>
  <si>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</si>
  <si>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</si>
  <si>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</si>
  <si>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</si>
  <si>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</si>
  <si>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</si>
  <si>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</si>
  <si>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</si>
  <si>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</si>
  <si>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</si>
  <si>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</si>
  <si>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</si>
  <si>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</si>
  <si>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</si>
  <si>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</si>
  <si>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</si>
  <si>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</si>
  <si>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</si>
  <si>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</si>
  <si>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</si>
  <si>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</si>
  <si>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</si>
  <si>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</si>
  <si>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</si>
  <si>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</si>
  <si>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</si>
  <si>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</si>
  <si>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</si>
  <si>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</si>
  <si>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</si>
  <si>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</si>
  <si>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</si>
  <si>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</si>
  <si>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</si>
  <si>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</si>
  <si>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</si>
  <si>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</si>
  <si>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</si>
  <si>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</si>
  <si>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</si>
  <si>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</si>
  <si>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</si>
  <si>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</si>
  <si>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</si>
  <si>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</si>
  <si>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</si>
  <si>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</si>
  <si>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</si>
  <si>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</si>
  <si>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</si>
  <si>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</si>
  <si>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</si>
  <si>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</si>
  <si>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</si>
  <si>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</si>
  <si>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</si>
  <si>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</si>
  <si>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</si>
  <si>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</si>
  <si>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</si>
  <si>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</si>
  <si>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</si>
  <si>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</si>
  <si>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</si>
  <si>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</si>
  <si>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</si>
  <si>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</si>
  <si>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</si>
  <si>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</si>
  <si>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</si>
  <si>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</si>
  <si>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</si>
  <si>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</si>
  <si>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</si>
  <si>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</si>
  <si>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</si>
  <si>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</si>
  <si>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</si>
  <si>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</si>
  <si>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</si>
  <si>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</si>
  <si>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</si>
  <si>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</si>
  <si>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</si>
  <si>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</si>
  <si>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</si>
  <si>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</si>
  <si>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</si>
  <si>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</si>
  <si>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</si>
  <si>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</si>
  <si>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</si>
  <si>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</si>
  <si>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</si>
  <si>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</si>
  <si>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</si>
  <si>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</si>
  <si>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</si>
  <si>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</si>
  <si>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</si>
  <si>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</si>
  <si>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</si>
  <si>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</si>
  <si>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</si>
  <si>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</si>
  <si>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</si>
  <si>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</si>
  <si>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</si>
  <si>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</si>
  <si>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</si>
  <si>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</si>
  <si>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</si>
  <si>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</si>
  <si>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</si>
  <si>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</si>
  <si>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</si>
  <si>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</si>
  <si>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</si>
  <si>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</si>
  <si>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</si>
  <si>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</si>
  <si>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</si>
  <si>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</si>
  <si>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</si>
  <si>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</si>
  <si>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</si>
  <si>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</si>
  <si>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</si>
  <si>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</si>
  <si>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</si>
  <si>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</si>
  <si>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</si>
  <si>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</si>
  <si>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</si>
  <si>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</si>
  <si>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</si>
  <si>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</si>
  <si>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</si>
  <si>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</si>
  <si>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</si>
  <si>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</si>
  <si>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</si>
  <si>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</si>
  <si>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</si>
  <si>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</si>
  <si>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</si>
  <si>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</si>
  <si>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</si>
  <si>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</si>
  <si>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</si>
  <si>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</si>
  <si>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</si>
  <si>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</si>
  <si>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</si>
  <si>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</si>
  <si>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</si>
  <si>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</si>
  <si>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</si>
  <si>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</si>
  <si>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</si>
  <si>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</si>
  <si>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</si>
  <si>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</si>
  <si>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</si>
  <si>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</si>
  <si>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</si>
  <si>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</si>
  <si>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</si>
  <si>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</si>
  <si>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</si>
  <si>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</si>
  <si>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</si>
  <si>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</si>
  <si>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</si>
  <si>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</si>
  <si>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</si>
  <si>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</si>
  <si>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</si>
  <si>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</si>
  <si>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</si>
  <si>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</si>
  <si>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</si>
  <si>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</si>
  <si>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</si>
  <si>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</si>
  <si>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</si>
  <si>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</si>
  <si>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</si>
  <si>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</si>
  <si>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</si>
  <si>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</si>
  <si>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</si>
  <si>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</si>
  <si>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</si>
  <si>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</si>
  <si>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</si>
  <si>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</si>
  <si>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</si>
  <si>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</si>
  <si>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</si>
  <si>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</si>
  <si>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</si>
  <si>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</si>
  <si>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</si>
  <si>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</si>
  <si>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</si>
  <si>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</si>
  <si>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</si>
  <si>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</si>
  <si>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</si>
  <si>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</si>
  <si>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</si>
  <si>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</si>
  <si>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</si>
  <si>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</si>
  <si>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</si>
  <si>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</si>
  <si>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</si>
  <si>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</si>
  <si>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</si>
  <si>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</si>
  <si>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</si>
  <si>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</si>
  <si>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</si>
  <si>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</si>
  <si>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</si>
  <si>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</si>
  <si>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</si>
  <si>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</si>
  <si>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</si>
  <si>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</si>
  <si>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</si>
  <si>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</si>
  <si>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</si>
  <si>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</si>
  <si>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</si>
  <si>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</si>
  <si>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</si>
  <si>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</si>
  <si>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</si>
  <si>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</si>
  <si>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</si>
  <si>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</si>
  <si>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</si>
  <si>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</si>
  <si>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</si>
  <si>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</si>
  <si>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</si>
  <si>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</si>
  <si>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</si>
  <si>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</si>
  <si>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</si>
  <si>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</si>
  <si>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</si>
  <si>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</si>
  <si>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</si>
  <si>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</si>
  <si>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</si>
  <si>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</si>
  <si>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</si>
  <si>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</si>
  <si>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</si>
  <si>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</si>
  <si>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</si>
  <si>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</si>
  <si>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</si>
  <si>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</si>
  <si>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</si>
  <si>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</si>
  <si>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</si>
  <si>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</si>
  <si>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</si>
  <si>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</si>
  <si>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</si>
  <si>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</si>
  <si>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</si>
  <si>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</si>
  <si>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</si>
  <si>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</si>
  <si>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</si>
  <si>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</si>
  <si>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</si>
  <si>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</si>
  <si>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</si>
  <si>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</si>
  <si>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</si>
  <si>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</si>
  <si>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</si>
  <si>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</si>
  <si>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</si>
  <si>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</si>
  <si>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</si>
  <si>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</si>
  <si>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</si>
  <si>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</si>
  <si>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</si>
  <si>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</si>
  <si>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</si>
  <si>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</si>
  <si>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</si>
  <si>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</si>
  <si>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</si>
  <si>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</si>
  <si>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</si>
  <si>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</si>
  <si>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</si>
  <si>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</si>
  <si>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</si>
  <si>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</si>
  <si>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</si>
  <si>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</si>
  <si>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</si>
  <si>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</si>
  <si>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</si>
  <si>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</si>
  <si>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</si>
  <si>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</si>
  <si>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</si>
  <si>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</si>
  <si>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</si>
  <si>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</si>
  <si>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</si>
  <si>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</si>
  <si>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</si>
  <si>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</si>
  <si>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</si>
  <si>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</si>
  <si>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</si>
  <si>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</si>
  <si>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</si>
  <si>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</si>
  <si>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</si>
  <si>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</si>
  <si>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</si>
  <si>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</si>
  <si>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</si>
  <si>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</si>
  <si>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</si>
  <si>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</si>
  <si>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</si>
  <si>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</si>
  <si>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</si>
  <si>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</si>
  <si>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</si>
  <si>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</si>
  <si>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</si>
  <si>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</si>
  <si>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</si>
  <si>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</si>
  <si>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</si>
  <si>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</si>
  <si>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</si>
  <si>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</si>
  <si>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</si>
  <si>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</si>
  <si>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</si>
  <si>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</si>
  <si>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</si>
  <si>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</si>
  <si>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</si>
  <si>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</si>
  <si>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</si>
  <si>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</si>
  <si>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</si>
  <si>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</si>
  <si>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</si>
  <si>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</si>
  <si>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</si>
  <si>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</si>
  <si>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</si>
  <si>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</si>
  <si>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</si>
  <si>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</si>
  <si>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</si>
  <si>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</si>
  <si>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</si>
  <si>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</si>
  <si>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</si>
  <si>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</si>
  <si>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</si>
  <si>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</si>
  <si>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</si>
  <si>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</si>
  <si>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</si>
  <si>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</si>
  <si>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</si>
  <si>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</si>
  <si>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</si>
  <si>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</si>
  <si>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</si>
  <si>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</si>
  <si>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</si>
  <si>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</si>
  <si>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</si>
  <si>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</si>
  <si>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</si>
  <si>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</si>
  <si>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</si>
  <si>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</si>
  <si>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</si>
  <si>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</si>
  <si>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</si>
  <si>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</si>
  <si>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</si>
  <si>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</si>
  <si>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</si>
  <si>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</si>
  <si>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</si>
  <si>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</si>
  <si>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</si>
  <si>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</si>
  <si>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</si>
  <si>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</si>
  <si>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</si>
  <si>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</si>
  <si>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</si>
  <si>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</si>
  <si>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</si>
  <si>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</si>
  <si>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</si>
  <si>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</si>
  <si>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</si>
  <si>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</si>
  <si>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</si>
  <si>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</si>
  <si>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</si>
  <si>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</si>
  <si>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</si>
  <si>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</si>
  <si>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</si>
  <si>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</si>
  <si>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</si>
  <si>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</si>
  <si>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</si>
  <si>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</si>
  <si>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</si>
  <si>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</si>
  <si>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</si>
  <si>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</si>
  <si>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</si>
  <si>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</si>
  <si>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</si>
  <si>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</si>
  <si>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</si>
  <si>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</si>
  <si>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</si>
  <si>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</si>
  <si>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</si>
  <si>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</si>
  <si>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</si>
  <si>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</si>
  <si>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</si>
  <si>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</si>
  <si>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</si>
  <si>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</si>
  <si>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</si>
  <si>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</si>
  <si>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</si>
  <si>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</si>
  <si>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</si>
  <si>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</si>
  <si>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</si>
  <si>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</si>
  <si>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</si>
  <si>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</si>
  <si>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</si>
  <si>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</si>
  <si>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</si>
  <si>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</si>
  <si>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</si>
  <si>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</si>
  <si>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</si>
  <si>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</si>
  <si>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</si>
  <si>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</si>
  <si>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</si>
  <si>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</si>
  <si>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</si>
  <si>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</si>
  <si>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</si>
  <si>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</si>
  <si>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</si>
  <si>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</si>
  <si>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</si>
  <si>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</si>
  <si>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</si>
  <si>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</si>
  <si>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</si>
  <si>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</si>
  <si>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</si>
  <si>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</si>
  <si>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</si>
  <si>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</si>
  <si>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</si>
  <si>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</si>
  <si>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</si>
  <si>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</si>
  <si>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</si>
  <si>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</si>
  <si>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</si>
  <si>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</si>
  <si>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</si>
  <si>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</si>
  <si>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</si>
  <si>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</si>
  <si>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</si>
  <si>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</si>
  <si>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</si>
  <si>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</si>
  <si>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</si>
  <si>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</si>
  <si>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</si>
  <si>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</si>
  <si>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</si>
  <si>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</si>
  <si>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</si>
  <si>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</si>
  <si>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</si>
  <si>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</si>
  <si>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</si>
  <si>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</si>
  <si>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</si>
  <si>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</si>
  <si>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</si>
  <si>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</si>
  <si>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</si>
  <si>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</si>
  <si>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</si>
  <si>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</si>
  <si>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</si>
  <si>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</si>
  <si>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</si>
  <si>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</si>
  <si>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</si>
  <si>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</si>
  <si>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</si>
  <si>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</si>
  <si>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</si>
  <si>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</si>
  <si>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</si>
  <si>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</si>
  <si>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</si>
  <si>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</si>
  <si>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</si>
  <si>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</si>
  <si>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</si>
  <si>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</si>
  <si>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</si>
  <si>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</si>
  <si>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</si>
  <si>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</si>
  <si>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</si>
  <si>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</si>
  <si>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</si>
  <si>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</si>
  <si>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</si>
  <si>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</si>
  <si>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</si>
  <si>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</si>
  <si>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</si>
  <si>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</si>
  <si>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</si>
  <si>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</si>
  <si>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</si>
  <si>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</si>
  <si>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</si>
  <si>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</si>
  <si>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</si>
  <si>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</si>
  <si>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</si>
  <si>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</si>
  <si>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</si>
  <si>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</si>
  <si>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</si>
  <si>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</si>
  <si>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</si>
  <si>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</si>
  <si>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</si>
  <si>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</si>
  <si>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</si>
  <si>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</si>
  <si>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</si>
  <si>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</si>
  <si>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</si>
  <si>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</si>
  <si>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</si>
  <si>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</si>
  <si>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</si>
  <si>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</si>
  <si>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</si>
  <si>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</si>
  <si>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</si>
  <si>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</si>
  <si>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</si>
  <si>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</si>
  <si>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</si>
  <si>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</si>
  <si>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</si>
  <si>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</si>
  <si>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</si>
  <si>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</si>
  <si>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</si>
  <si>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</si>
  <si>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</si>
  <si>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</si>
  <si>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</si>
  <si>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</si>
  <si>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</si>
  <si>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</si>
  <si>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</si>
  <si>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</si>
  <si>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</si>
  <si>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</si>
  <si>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</si>
  <si>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</si>
  <si>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</si>
  <si>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</si>
  <si>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</si>
  <si>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</si>
  <si>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</si>
  <si>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</si>
  <si>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</si>
  <si>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</si>
  <si>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</si>
  <si>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</si>
  <si>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</si>
  <si>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</si>
  <si>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</si>
  <si>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</si>
  <si>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</si>
  <si>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</si>
  <si>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</si>
  <si>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</si>
  <si>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</si>
  <si>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</si>
  <si>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</si>
  <si>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</si>
  <si>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</si>
  <si>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</si>
  <si>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</si>
  <si>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</si>
  <si>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</si>
  <si>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</si>
  <si>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</si>
  <si>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</si>
  <si>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</si>
  <si>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</si>
  <si>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</si>
  <si>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</si>
  <si>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</si>
  <si>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</si>
  <si>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</si>
  <si>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</si>
  <si>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</si>
  <si>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</si>
  <si>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</si>
  <si>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</si>
  <si>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</si>
  <si>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</si>
  <si>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</si>
  <si>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</si>
  <si>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</si>
  <si>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</si>
  <si>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</si>
  <si>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</si>
  <si>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</si>
  <si>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</si>
  <si>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</si>
  <si>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</si>
  <si>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</si>
  <si>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</si>
  <si>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</si>
  <si>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</si>
  <si>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</si>
  <si>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</si>
  <si>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</si>
  <si>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</si>
  <si>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</si>
  <si>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</si>
  <si>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</si>
  <si>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</si>
  <si>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</si>
  <si>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</si>
  <si>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</si>
  <si>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</si>
  <si>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</si>
  <si>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</si>
  <si>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</si>
  <si>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</si>
  <si>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</si>
  <si>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</si>
  <si>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</si>
  <si>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</si>
  <si>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</si>
  <si>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</si>
  <si>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</si>
  <si>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</si>
  <si>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</si>
  <si>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</si>
  <si>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</si>
  <si>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</si>
  <si>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</si>
  <si>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</si>
  <si>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</si>
  <si>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</si>
  <si>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</si>
  <si>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</si>
  <si>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</si>
  <si>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</si>
  <si>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</si>
  <si>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</si>
  <si>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</si>
  <si>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</si>
  <si>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</si>
  <si>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</si>
  <si>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</si>
  <si>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</si>
  <si>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</si>
  <si>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</si>
  <si>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</si>
  <si>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</si>
  <si>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</si>
  <si>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</si>
  <si>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</si>
  <si>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</si>
  <si>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</si>
  <si>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</si>
  <si>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</si>
  <si>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</si>
  <si>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</si>
  <si>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</si>
  <si>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</si>
  <si>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</si>
  <si>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</si>
  <si>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</si>
  <si>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</si>
  <si>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</si>
  <si>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</si>
  <si>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</si>
  <si>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</si>
  <si>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</si>
  <si>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</si>
  <si>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</si>
  <si>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</si>
  <si>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</si>
  <si>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</si>
  <si>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</si>
  <si>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</si>
  <si>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</si>
  <si>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</si>
  <si>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</si>
  <si>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</si>
  <si>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</si>
  <si>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</si>
  <si>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</si>
  <si>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</si>
  <si>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</si>
  <si>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</si>
  <si>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</si>
  <si>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</si>
  <si>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</si>
  <si>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</si>
  <si>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</si>
  <si>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</si>
  <si>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</si>
  <si>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</si>
  <si>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</si>
  <si>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</si>
  <si>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</si>
  <si>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</si>
  <si>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</si>
  <si>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</si>
  <si>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</si>
  <si>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</si>
  <si>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</si>
  <si>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</si>
  <si>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</si>
  <si>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</si>
  <si>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</si>
  <si>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</si>
  <si>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</si>
  <si>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</si>
  <si>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</si>
  <si>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</si>
  <si>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</si>
  <si>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</si>
  <si>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</si>
  <si>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</si>
  <si>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</si>
  <si>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</si>
  <si>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</si>
  <si>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</si>
  <si>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</si>
  <si>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</si>
  <si>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</si>
  <si>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</si>
  <si>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</si>
  <si>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</si>
  <si>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</si>
  <si>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</si>
  <si>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</si>
  <si>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</si>
  <si>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</si>
  <si>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</si>
  <si>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</si>
  <si>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</si>
  <si>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</si>
  <si>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</si>
  <si>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</si>
  <si>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</si>
  <si>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</si>
  <si>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</si>
  <si>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</si>
  <si>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</si>
  <si>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</si>
  <si>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</si>
  <si>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</si>
  <si>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</si>
  <si>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</si>
  <si>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</si>
  <si>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</si>
  <si>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</si>
  <si>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</si>
  <si>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</si>
  <si>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</si>
  <si>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</si>
  <si>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</si>
  <si>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</si>
  <si>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</si>
  <si>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</si>
  <si>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</si>
  <si>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</si>
  <si>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</si>
  <si>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</si>
  <si>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</si>
  <si>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</si>
  <si>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</si>
  <si>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</si>
  <si>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</si>
  <si>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</si>
  <si>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</si>
  <si>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</si>
  <si>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</si>
  <si>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</si>
  <si>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</si>
  <si>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</si>
  <si>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</si>
  <si>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</si>
  <si>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</si>
  <si>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</si>
  <si>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</si>
  <si>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</si>
  <si>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</si>
  <si>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</si>
  <si>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</si>
  <si>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</si>
  <si>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</si>
  <si>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</si>
  <si>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</si>
  <si>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</si>
  <si>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</si>
  <si>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</si>
  <si>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</si>
  <si>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</si>
  <si>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</si>
  <si>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</si>
  <si>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</si>
  <si>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</si>
  <si>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</si>
  <si>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</si>
  <si>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</si>
  <si>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</si>
  <si>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</si>
  <si>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</si>
  <si>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</si>
  <si>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</si>
  <si>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</si>
  <si>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</si>
  <si>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</si>
  <si>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</si>
  <si>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</si>
  <si>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</si>
  <si>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</si>
  <si>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</si>
  <si>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</si>
  <si>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</si>
  <si>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</si>
  <si>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</si>
  <si>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</si>
  <si>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</si>
  <si>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</si>
  <si>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</si>
  <si>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</si>
  <si>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</si>
  <si>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</si>
  <si>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</si>
  <si>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</si>
  <si>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</si>
  <si>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</si>
  <si>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</si>
  <si>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</si>
  <si>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</si>
  <si>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</si>
  <si>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</si>
  <si>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</si>
  <si>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</si>
  <si>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</si>
  <si>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</si>
  <si>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</si>
  <si>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</si>
  <si>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</si>
  <si>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</si>
  <si>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</si>
  <si>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</si>
  <si>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</si>
  <si>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</si>
  <si>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</si>
  <si>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</si>
  <si>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</si>
  <si>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</si>
  <si>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</si>
  <si>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</si>
  <si>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</si>
  <si>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</si>
  <si>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</si>
  <si>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</si>
  <si>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</si>
  <si>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</si>
  <si>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</si>
  <si>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</si>
  <si>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</si>
  <si>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</si>
  <si>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</si>
  <si>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</si>
  <si>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</si>
  <si>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</si>
  <si>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</si>
  <si>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</si>
  <si>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</si>
  <si>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</si>
  <si>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</si>
  <si>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</si>
  <si>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</si>
  <si>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</si>
  <si>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</si>
  <si>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</si>
  <si>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</si>
  <si>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</si>
  <si>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</si>
  <si>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</si>
  <si>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</si>
  <si>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</si>
  <si>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</si>
  <si>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</si>
  <si>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</si>
  <si>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</si>
  <si>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</si>
  <si>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</si>
  <si>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</si>
  <si>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</si>
  <si>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</si>
  <si>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</si>
  <si>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</si>
  <si>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</si>
  <si>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</si>
  <si>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</si>
  <si>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</si>
  <si>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</si>
  <si>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</si>
  <si>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</si>
  <si>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</si>
  <si>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</si>
  <si>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</si>
  <si>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</si>
  <si>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</si>
  <si>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</si>
  <si>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</si>
  <si>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</si>
  <si>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</si>
  <si>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</si>
  <si>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</si>
  <si>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</si>
  <si>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</si>
  <si>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</si>
  <si>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</si>
  <si>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</si>
  <si>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</si>
  <si>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</si>
  <si>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</si>
  <si>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</si>
  <si>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</si>
  <si>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</si>
  <si>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</si>
  <si>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</si>
  <si>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</si>
  <si>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</si>
  <si>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</si>
  <si>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</si>
  <si>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</si>
  <si>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</si>
  <si>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</si>
  <si>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</si>
  <si>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</si>
  <si>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</si>
  <si>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</si>
  <si>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</si>
  <si>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</si>
  <si>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</si>
  <si>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</si>
  <si>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</si>
  <si>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</si>
  <si>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</si>
  <si>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</si>
  <si>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</si>
  <si>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</si>
  <si>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</si>
  <si>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</si>
  <si>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</si>
  <si>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</si>
  <si>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</si>
  <si>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</si>
  <si>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</si>
  <si>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</si>
  <si>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</si>
  <si>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</si>
  <si>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</si>
  <si>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</si>
  <si>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</si>
  <si>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</si>
  <si>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</si>
  <si>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</si>
  <si>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</si>
  <si>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</si>
  <si>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</si>
  <si>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</si>
  <si>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</si>
  <si>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</si>
  <si>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</si>
  <si>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</si>
  <si>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</si>
  <si>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</si>
  <si>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</si>
  <si>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</si>
  <si>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</si>
  <si>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</si>
  <si>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</si>
  <si>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</si>
  <si>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</si>
  <si>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</si>
  <si>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</si>
  <si>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</si>
  <si>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</si>
  <si>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</si>
  <si>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</si>
  <si>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</si>
  <si>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</si>
  <si>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</si>
  <si>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</si>
  <si>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</si>
  <si>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</si>
  <si>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</si>
  <si>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</si>
  <si>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</si>
  <si>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</si>
  <si>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</si>
  <si>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</si>
  <si>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</si>
  <si>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</si>
  <si>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</si>
  <si>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</si>
  <si>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</si>
  <si>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</si>
  <si>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</si>
  <si>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</si>
  <si>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</si>
  <si>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</si>
  <si>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</si>
  <si>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</si>
  <si>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</si>
  <si>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</si>
  <si>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</si>
  <si>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</si>
  <si>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</si>
  <si>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</si>
  <si>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</si>
  <si>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</si>
  <si>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</si>
  <si>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</si>
  <si>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</si>
  <si>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</si>
  <si>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</si>
  <si>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</si>
  <si>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</si>
  <si>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</si>
  <si>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</si>
  <si>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</si>
  <si>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</si>
  <si>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</si>
  <si>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</si>
  <si>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</si>
  <si>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</si>
  <si>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</si>
  <si>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</si>
  <si>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</si>
  <si>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</si>
  <si>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</si>
  <si>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</si>
  <si>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</si>
  <si>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</si>
  <si>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</si>
  <si>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</si>
  <si>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</si>
  <si>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</si>
  <si>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</si>
  <si>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</si>
  <si>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</si>
  <si>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</si>
  <si>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</si>
  <si>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</si>
  <si>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</si>
  <si>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</si>
  <si>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</si>
  <si>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</si>
  <si>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</si>
  <si>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</si>
  <si>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</si>
  <si>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</si>
  <si>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</si>
  <si>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</si>
  <si>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</si>
  <si>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</si>
  <si>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</si>
  <si>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</si>
  <si>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</si>
  <si>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</si>
  <si>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</si>
  <si>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</si>
  <si>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</si>
  <si>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</si>
  <si>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</si>
  <si>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</si>
  <si>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</si>
  <si>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</si>
  <si>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</si>
  <si>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</si>
  <si>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</si>
  <si>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</si>
  <si>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</si>
  <si>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</si>
  <si>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</si>
  <si>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</si>
  <si>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</si>
  <si>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</si>
  <si>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</si>
  <si>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</si>
  <si>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</si>
  <si>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</si>
  <si>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</si>
  <si>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</si>
  <si>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</si>
  <si>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</si>
  <si>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</si>
  <si>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</si>
  <si>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</si>
  <si>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</si>
  <si>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</si>
  <si>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</si>
  <si>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</si>
  <si>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</si>
  <si>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</si>
  <si>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</si>
  <si>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</si>
  <si>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</si>
  <si>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</si>
  <si>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</si>
  <si>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</si>
  <si>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</si>
  <si>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</si>
  <si>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</si>
  <si>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</si>
  <si>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</si>
  <si>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</si>
  <si>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</si>
  <si>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</si>
  <si>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</si>
  <si>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</si>
  <si>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</si>
  <si>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</si>
  <si>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</si>
  <si>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</si>
  <si>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</si>
  <si>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</si>
  <si>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</si>
  <si>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</si>
  <si>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</si>
  <si>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</si>
  <si>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</si>
  <si>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</si>
  <si>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</si>
  <si>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</si>
  <si>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</si>
  <si>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</si>
  <si>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</si>
  <si>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</si>
  <si>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</si>
  <si>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</si>
  <si>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</si>
  <si>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</si>
  <si>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</si>
  <si>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</si>
  <si>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</si>
  <si>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</si>
  <si>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</si>
  <si>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</si>
  <si>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</si>
  <si>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</si>
  <si>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</si>
  <si>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</si>
  <si>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</si>
  <si>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</si>
  <si>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</si>
  <si>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</si>
  <si>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</si>
  <si>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</si>
  <si>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</si>
  <si>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</si>
  <si>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</si>
  <si>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</si>
  <si>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</si>
  <si>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</si>
  <si>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</si>
  <si>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</si>
  <si>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</si>
  <si>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</si>
  <si>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</si>
  <si>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</si>
  <si>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</si>
  <si>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</si>
  <si>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</si>
  <si>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</si>
  <si>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</si>
  <si>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</si>
  <si>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</si>
  <si>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</si>
  <si>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</si>
  <si>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</si>
  <si>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</si>
  <si>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</si>
  <si>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</si>
  <si>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</si>
  <si>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</si>
  <si>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</si>
  <si>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</si>
  <si>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</si>
  <si>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</si>
  <si>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</si>
  <si>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</si>
  <si>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</si>
  <si>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</si>
  <si>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</si>
  <si>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</si>
  <si>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</si>
  <si>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</si>
  <si>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</si>
  <si>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</si>
  <si>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</si>
  <si>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</si>
  <si>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</si>
  <si>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</si>
  <si>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</si>
  <si>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</si>
  <si>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</si>
  <si>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</si>
  <si>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</si>
  <si>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</si>
  <si>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</si>
  <si>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</si>
  <si>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</si>
  <si>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</si>
  <si>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</si>
  <si>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</si>
  <si>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</si>
  <si>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</si>
  <si>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</si>
  <si>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</si>
  <si>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</si>
  <si>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</si>
  <si>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</si>
  <si>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</si>
  <si>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</si>
  <si>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</si>
  <si>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</si>
  <si>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</si>
  <si>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</si>
  <si>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</si>
  <si>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</si>
  <si>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</si>
  <si>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</si>
  <si>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</si>
  <si>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</si>
  <si>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</si>
  <si>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</si>
  <si>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</si>
  <si>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</si>
  <si>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</si>
  <si>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</si>
  <si>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</si>
  <si>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</si>
  <si>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</si>
  <si>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</si>
  <si>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</si>
  <si>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</si>
  <si>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</si>
  <si>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</si>
  <si>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</si>
  <si>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</si>
  <si>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</si>
  <si>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</si>
  <si>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</si>
  <si>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</si>
  <si>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</si>
  <si>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</si>
  <si>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</si>
  <si>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</si>
  <si>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</si>
  <si>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</si>
  <si>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</si>
  <si>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</si>
  <si>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</si>
  <si>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</si>
  <si>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</si>
  <si>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</si>
  <si>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</si>
  <si>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</si>
  <si>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</si>
  <si>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</si>
  <si>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</si>
  <si>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</si>
  <si>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</si>
  <si>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</si>
  <si>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</si>
  <si>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</si>
  <si>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</si>
  <si>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</si>
  <si>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</si>
  <si>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</si>
  <si>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</si>
  <si>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</si>
  <si>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</si>
  <si>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</si>
  <si>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</si>
  <si>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</si>
  <si>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</si>
  <si>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</si>
  <si>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</si>
  <si>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</si>
  <si>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</si>
  <si>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</si>
  <si>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</si>
  <si>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</si>
  <si>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</si>
  <si>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</si>
  <si>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</si>
  <si>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</si>
  <si>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</si>
  <si>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</si>
  <si>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</si>
  <si>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</si>
  <si>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</si>
  <si>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</si>
  <si>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</si>
  <si>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</si>
  <si>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</si>
  <si>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</si>
  <si>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</si>
  <si>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</si>
  <si>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</si>
  <si>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</si>
  <si>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</si>
  <si>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</si>
  <si>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</si>
  <si>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</si>
  <si>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</si>
  <si>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</si>
  <si>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</si>
  <si>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</si>
  <si>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</si>
  <si>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</si>
  <si>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</si>
  <si>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</si>
  <si>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</si>
  <si>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</si>
  <si>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</si>
  <si>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</si>
  <si>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</si>
  <si>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</si>
  <si>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</si>
  <si>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</si>
  <si>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</si>
  <si>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</si>
  <si>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</si>
  <si>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</si>
  <si>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</si>
  <si>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</si>
  <si>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</si>
  <si>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</si>
  <si>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</si>
  <si>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</si>
  <si>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</si>
  <si>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</si>
  <si>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</si>
  <si>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</si>
  <si>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</si>
  <si>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</si>
  <si>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</si>
  <si>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</si>
  <si>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</si>
  <si>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</si>
  <si>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</si>
  <si>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</si>
  <si>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</si>
  <si>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</si>
  <si>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</si>
  <si>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</si>
  <si>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</si>
  <si>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</si>
  <si>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</si>
  <si>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</si>
  <si>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</si>
  <si>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</si>
  <si>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</si>
  <si>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</si>
  <si>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</si>
  <si>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</si>
  <si>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</si>
  <si>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</si>
  <si>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</si>
  <si>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</si>
  <si>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</si>
  <si>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</si>
  <si>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</si>
  <si>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</si>
  <si>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</si>
  <si>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</si>
  <si>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</si>
  <si>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</si>
  <si>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</si>
  <si>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</si>
  <si>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</si>
  <si>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</si>
  <si>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</si>
  <si>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</si>
  <si>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</si>
  <si>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</si>
  <si>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</si>
  <si>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</si>
  <si>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</si>
  <si>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</si>
  <si>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</si>
  <si>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</si>
  <si>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</si>
  <si>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</si>
  <si>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</si>
  <si>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</si>
  <si>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</si>
  <si>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</si>
  <si>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</si>
  <si>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</si>
  <si>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</si>
  <si>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</si>
  <si>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</si>
  <si>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</si>
  <si>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</si>
  <si>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</si>
  <si>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</si>
  <si>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</si>
  <si>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</si>
  <si>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</si>
  <si>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</si>
  <si>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</si>
  <si>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</si>
  <si>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</si>
  <si>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</si>
  <si>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</si>
  <si>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</si>
  <si>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</si>
  <si>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</si>
  <si>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</si>
  <si>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</si>
  <si>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</si>
  <si>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</si>
  <si>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</si>
  <si>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</si>
  <si>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</si>
  <si>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</si>
  <si>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</si>
  <si>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</si>
  <si>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</si>
  <si>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</si>
  <si>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</si>
  <si>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</si>
  <si>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</si>
  <si>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</si>
  <si>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</si>
  <si>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</si>
  <si>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</si>
  <si>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</si>
  <si>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</si>
  <si>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</si>
  <si>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</si>
  <si>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</si>
  <si>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</si>
  <si>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</si>
  <si>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</si>
  <si>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</si>
  <si>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</si>
  <si>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</si>
  <si>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</si>
  <si>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</si>
  <si>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</si>
  <si>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</si>
  <si>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</si>
  <si>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</si>
  <si>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</si>
  <si>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</si>
  <si>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</si>
  <si>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</si>
  <si>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</si>
  <si>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</si>
  <si>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</si>
  <si>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</si>
  <si>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</si>
  <si>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</si>
  <si>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</si>
  <si>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</si>
  <si>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</si>
  <si>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</si>
  <si>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</si>
  <si>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</si>
  <si>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</si>
  <si>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</si>
  <si>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</si>
  <si>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</si>
  <si>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</si>
  <si>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</si>
  <si>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</si>
  <si>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</si>
  <si>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</si>
  <si>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</si>
  <si>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</si>
  <si>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</si>
  <si>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</si>
  <si>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</si>
  <si>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</si>
  <si>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</si>
  <si>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</si>
  <si>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</si>
  <si>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</si>
  <si>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</si>
  <si>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</si>
  <si>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</si>
  <si>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</si>
  <si>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</si>
  <si>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</si>
  <si>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</si>
  <si>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</si>
  <si>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</si>
  <si>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</si>
  <si>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</si>
  <si>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</si>
  <si>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</si>
  <si>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</si>
  <si>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</si>
  <si>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</si>
  <si>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</si>
  <si>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</si>
  <si>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</si>
  <si>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</si>
  <si>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</si>
  <si>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</si>
  <si>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</si>
  <si>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</si>
  <si>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</si>
  <si>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</si>
  <si>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</si>
  <si>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</si>
  <si>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</si>
  <si>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</si>
  <si>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</si>
  <si>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</si>
  <si>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</si>
  <si>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</si>
  <si>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</si>
  <si>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</si>
  <si>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</si>
  <si>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</si>
  <si>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</si>
  <si>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</si>
  <si>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</si>
  <si>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</si>
  <si>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</si>
  <si>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</si>
  <si>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</si>
  <si>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</si>
  <si>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</si>
  <si>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</si>
  <si>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</si>
  <si>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</si>
  <si>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</si>
  <si>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</si>
  <si>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</si>
  <si>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</si>
  <si>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</si>
  <si>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</si>
  <si>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</si>
  <si>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</si>
  <si>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</si>
  <si>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</si>
  <si>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</si>
  <si>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</si>
  <si>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</si>
  <si>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</si>
  <si>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</si>
  <si>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</si>
  <si>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</si>
  <si>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</si>
  <si>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</si>
  <si>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</si>
  <si>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</si>
  <si>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</si>
  <si>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</si>
  <si>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</si>
  <si>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</si>
  <si>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</si>
  <si>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</si>
  <si>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</si>
  <si>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</si>
  <si>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</si>
  <si>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</si>
  <si>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</si>
  <si>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</si>
  <si>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</si>
  <si>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</si>
  <si>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</si>
  <si>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</si>
  <si>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</si>
  <si>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</si>
  <si>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</si>
  <si>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</si>
  <si>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</si>
  <si>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</si>
  <si>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</si>
  <si>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</si>
  <si>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</si>
  <si>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</si>
  <si>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</si>
  <si>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</si>
  <si>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</si>
  <si>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</si>
  <si>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</si>
  <si>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</si>
  <si>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</si>
  <si>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</si>
  <si>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</si>
  <si>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</si>
  <si>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</si>
  <si>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</si>
  <si>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</si>
  <si>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</si>
  <si>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</si>
  <si>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</si>
  <si>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</si>
  <si>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</si>
  <si>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</si>
  <si>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</si>
  <si>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</si>
  <si>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</si>
  <si>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</si>
  <si>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</si>
  <si>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</si>
  <si>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</si>
  <si>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</si>
  <si>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</si>
  <si>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</si>
  <si>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</si>
  <si>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</si>
  <si>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</si>
  <si>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</si>
  <si>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</si>
  <si>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</si>
  <si>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</si>
  <si>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</si>
  <si>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</si>
  <si>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</si>
  <si>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</si>
  <si>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</si>
  <si>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</si>
  <si>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</si>
  <si>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</si>
  <si>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</si>
  <si>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</si>
  <si>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</si>
  <si>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</si>
  <si>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</si>
  <si>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</si>
  <si>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</si>
  <si>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</si>
  <si>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</si>
  <si>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</si>
  <si>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</si>
  <si>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</si>
  <si>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</si>
  <si>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</si>
  <si>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</si>
  <si>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</si>
  <si>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</si>
  <si>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</si>
  <si>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</si>
  <si>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</si>
  <si>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</si>
  <si>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</si>
  <si>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</si>
  <si>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</si>
  <si>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</si>
  <si>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</si>
  <si>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</si>
  <si>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</si>
  <si>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</si>
  <si>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</si>
  <si>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</si>
  <si>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</si>
  <si>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</si>
  <si>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</si>
  <si>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</si>
  <si>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</si>
  <si>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</si>
  <si>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</si>
  <si>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</si>
  <si>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</si>
  <si>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</si>
  <si>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</si>
  <si>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</si>
  <si>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</si>
  <si>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</si>
  <si>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</si>
  <si>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</si>
  <si>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</si>
  <si>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</si>
  <si>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</si>
  <si>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</si>
  <si>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</si>
  <si>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</si>
  <si>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</si>
  <si>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</si>
  <si>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</si>
  <si>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</si>
  <si>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</si>
  <si>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</si>
  <si>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</si>
  <si>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</si>
  <si>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</si>
  <si>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</si>
  <si>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</si>
  <si>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</si>
  <si>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</si>
  <si>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</si>
  <si>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</si>
  <si>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</si>
  <si>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</si>
  <si>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</si>
  <si>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</si>
  <si>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</si>
  <si>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</si>
  <si>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</si>
  <si>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</si>
  <si>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</si>
  <si>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</si>
  <si>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</si>
  <si>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</si>
  <si>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</si>
  <si>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</si>
  <si>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</si>
  <si>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</si>
  <si>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</si>
  <si>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</si>
  <si>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</si>
  <si>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</si>
  <si>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</si>
  <si>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</si>
  <si>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</si>
  <si>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</si>
  <si>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</si>
  <si>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</si>
  <si>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</si>
  <si>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</si>
  <si>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</si>
  <si>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</si>
  <si>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</si>
  <si>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</si>
  <si>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</si>
  <si>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</si>
  <si>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</si>
  <si>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</si>
  <si>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</si>
  <si>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</si>
  <si>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</si>
  <si>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</si>
  <si>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</si>
  <si>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</si>
  <si>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</si>
  <si>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</si>
  <si>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</si>
  <si>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</si>
  <si>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</si>
  <si>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</si>
  <si>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</si>
  <si>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</si>
  <si>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</si>
  <si>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</si>
  <si>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</si>
  <si>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</si>
  <si>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</si>
  <si>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</si>
  <si>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</si>
  <si>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</si>
  <si>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</si>
  <si>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</si>
  <si>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</si>
  <si>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</si>
  <si>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</si>
  <si>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</si>
  <si>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</si>
  <si>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</si>
  <si>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</si>
  <si>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</si>
  <si>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</si>
  <si>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</si>
  <si>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</si>
  <si>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</si>
  <si>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</si>
  <si>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</si>
  <si>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</si>
  <si>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</si>
  <si>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</si>
  <si>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</si>
  <si>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</si>
  <si>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</si>
  <si>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</si>
  <si>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</si>
  <si>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</si>
  <si>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</si>
  <si>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</si>
  <si>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</si>
  <si>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</si>
  <si>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</si>
  <si>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</si>
  <si>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</si>
  <si>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</si>
  <si>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</si>
  <si>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</si>
  <si>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</si>
  <si>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</si>
  <si>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</si>
  <si>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</si>
  <si>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</si>
  <si>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</si>
  <si>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</si>
  <si>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</si>
  <si>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</si>
  <si>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</si>
  <si>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</si>
  <si>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</si>
  <si>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</si>
  <si>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</si>
  <si>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</si>
  <si>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</si>
  <si>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</si>
  <si>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</si>
  <si>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</si>
  <si>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</si>
  <si>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</si>
  <si>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</si>
  <si>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</si>
  <si>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</si>
  <si>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</si>
  <si>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</si>
  <si>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</si>
  <si>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</si>
  <si>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</si>
  <si>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</si>
  <si>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</si>
  <si>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</si>
  <si>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</si>
  <si>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</si>
  <si>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</si>
  <si>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</si>
  <si>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</si>
  <si>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</si>
  <si>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</si>
  <si>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</si>
  <si>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</si>
  <si>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</si>
  <si>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</si>
  <si>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</si>
  <si>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</si>
  <si>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</si>
  <si>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</si>
  <si>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</si>
  <si>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</si>
  <si>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</si>
  <si>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</si>
  <si>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</si>
  <si>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</si>
  <si>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</si>
  <si>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</si>
  <si>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</si>
  <si>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</si>
  <si>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</si>
  <si>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</si>
  <si>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</si>
  <si>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</si>
  <si>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</si>
  <si>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</si>
  <si>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</si>
  <si>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</si>
  <si>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</si>
  <si>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</si>
  <si>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</si>
  <si>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</si>
  <si>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</si>
  <si>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</si>
  <si>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</si>
  <si>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</si>
  <si>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</si>
  <si>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</si>
  <si>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</si>
  <si>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</si>
  <si>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</si>
  <si>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</si>
  <si>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</si>
  <si>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</si>
  <si>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</si>
  <si>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</si>
  <si>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</si>
  <si>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</si>
  <si>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</si>
  <si>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</si>
  <si>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</si>
  <si>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</si>
  <si>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</si>
  <si>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</si>
  <si>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</si>
  <si>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</si>
  <si>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</si>
  <si>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</si>
  <si>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</si>
  <si>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</si>
  <si>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</si>
  <si>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</si>
  <si>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</si>
  <si>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</si>
  <si>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</si>
  <si>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</si>
  <si>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</si>
  <si>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</si>
  <si>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</si>
  <si>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</si>
  <si>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</si>
  <si>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</si>
  <si>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</si>
  <si>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</si>
  <si>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</si>
  <si>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</si>
  <si>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</si>
  <si>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</si>
  <si>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</si>
  <si>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</si>
  <si>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</si>
  <si>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</si>
  <si>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</si>
  <si>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</si>
  <si>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</si>
  <si>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</si>
  <si>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</si>
  <si>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</si>
  <si>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</si>
  <si>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</si>
  <si>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</si>
  <si>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</si>
  <si>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</si>
  <si>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</si>
  <si>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</si>
  <si>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</si>
  <si>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</si>
  <si>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</si>
  <si>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</si>
  <si>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</si>
  <si>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</si>
  <si>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</si>
  <si>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</si>
  <si>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</si>
  <si>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</si>
  <si>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</si>
  <si>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</si>
  <si>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</si>
  <si>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</si>
  <si>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</si>
  <si>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</si>
  <si>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</si>
  <si>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</si>
  <si>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</si>
  <si>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</si>
  <si>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</si>
  <si>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</si>
  <si>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</si>
  <si>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</si>
  <si>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</si>
  <si>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</si>
  <si>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</si>
  <si>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</si>
  <si>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</si>
  <si>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</si>
  <si>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</si>
  <si>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</si>
  <si>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</si>
  <si>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</si>
  <si>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</si>
  <si>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</si>
  <si>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</si>
  <si>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</si>
  <si>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</si>
  <si>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</si>
  <si>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</si>
  <si>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</si>
  <si>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</si>
  <si>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</si>
  <si>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</si>
  <si>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</si>
  <si>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</si>
  <si>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</si>
  <si>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</si>
  <si>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</si>
  <si>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</si>
  <si>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</si>
  <si>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</si>
  <si>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</si>
  <si>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</si>
  <si>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</si>
  <si>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</si>
  <si>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</si>
  <si>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</si>
  <si>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</si>
  <si>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</si>
  <si>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</si>
  <si>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</si>
  <si>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</si>
  <si>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</si>
  <si>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</si>
  <si>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</si>
  <si>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</si>
  <si>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</si>
  <si>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</si>
  <si>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</si>
  <si>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</si>
  <si>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</si>
  <si>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</si>
  <si>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</si>
  <si>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</si>
  <si>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</si>
  <si>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</si>
  <si>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</si>
  <si>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</si>
  <si>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</si>
  <si>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</si>
  <si>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</si>
  <si>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</si>
  <si>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</si>
  <si>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</si>
  <si>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</si>
  <si>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</si>
  <si>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</si>
  <si>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</si>
  <si>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</si>
  <si>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</si>
  <si>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</si>
  <si>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</si>
  <si>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</si>
  <si>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</si>
  <si>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</si>
  <si>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</si>
  <si>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</si>
  <si>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</si>
  <si>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</si>
  <si>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</si>
  <si>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</si>
  <si>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</si>
  <si>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</si>
  <si>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</si>
  <si>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</si>
  <si>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</si>
  <si>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</si>
  <si>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</si>
  <si>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</si>
  <si>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</si>
  <si>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</si>
  <si>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</si>
  <si>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</si>
  <si>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</si>
  <si>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</si>
  <si>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</si>
  <si>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</si>
  <si>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</si>
  <si>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</si>
  <si>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</si>
  <si>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</si>
  <si>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</si>
  <si>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</si>
  <si>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</si>
  <si>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</si>
  <si>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</si>
  <si>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</si>
  <si>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</si>
  <si>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</si>
  <si>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</si>
  <si>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</si>
  <si>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</si>
  <si>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</si>
  <si>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</si>
  <si>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</si>
  <si>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</si>
  <si>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</si>
  <si>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</si>
  <si>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</si>
  <si>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</si>
  <si>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</si>
  <si>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</si>
  <si>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</si>
  <si>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</si>
  <si>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</si>
  <si>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</si>
  <si>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</si>
  <si>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</si>
  <si>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</si>
  <si>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</si>
  <si>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</si>
  <si>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</si>
  <si>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</si>
  <si>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</si>
  <si>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</si>
  <si>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</si>
  <si>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</si>
  <si>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</si>
  <si>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</si>
  <si>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</si>
  <si>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</si>
  <si>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</si>
  <si>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</si>
  <si>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</si>
  <si>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</si>
  <si>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</si>
  <si>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</si>
  <si>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</si>
  <si>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</si>
  <si>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</si>
  <si>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</si>
  <si>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</si>
  <si>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</si>
  <si>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</si>
  <si>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</si>
  <si>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</si>
  <si>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</si>
  <si>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</si>
  <si>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</si>
  <si>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</si>
  <si>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</si>
  <si>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</si>
  <si>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</si>
  <si>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</si>
  <si>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</si>
  <si>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</si>
  <si>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</si>
  <si>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</si>
  <si>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</si>
  <si>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</si>
  <si>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</si>
  <si>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</si>
  <si>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</si>
  <si>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</si>
  <si>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</si>
  <si>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</si>
  <si>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</si>
  <si>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</si>
  <si>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</si>
  <si>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</si>
  <si>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</si>
  <si>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</si>
  <si>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</si>
  <si>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</si>
  <si>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</si>
  <si>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</si>
  <si>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</si>
  <si>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</si>
  <si>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</si>
  <si>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</si>
  <si>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</si>
  <si>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</si>
  <si>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</si>
  <si>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</si>
  <si>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</si>
  <si>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</si>
  <si>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</si>
  <si>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</si>
  <si>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</si>
  <si>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</si>
  <si>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</si>
  <si>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</si>
  <si>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</si>
  <si>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</si>
  <si>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</si>
  <si>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</si>
  <si>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</si>
  <si>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</si>
  <si>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</si>
  <si>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</si>
  <si>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</si>
  <si>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</si>
  <si>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</si>
  <si>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</si>
  <si>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</si>
  <si>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</si>
  <si>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</si>
  <si>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</si>
  <si>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</si>
  <si>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</si>
  <si>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</si>
  <si>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</si>
  <si>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</si>
  <si>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</si>
  <si>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</si>
  <si>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</si>
  <si>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</si>
  <si>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</si>
  <si>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</si>
  <si>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</si>
  <si>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</si>
  <si>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</si>
  <si>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</si>
  <si>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</si>
  <si>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</si>
  <si>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</si>
  <si>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</si>
  <si>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</si>
  <si>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</si>
  <si>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</si>
  <si>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</si>
  <si>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</si>
  <si>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</si>
  <si>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</si>
  <si>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</si>
  <si>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</si>
  <si>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</si>
  <si>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</si>
  <si>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</si>
  <si>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</si>
  <si>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</si>
  <si>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</si>
  <si>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</si>
  <si>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</si>
  <si>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</si>
  <si>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</si>
  <si>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</si>
  <si>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</si>
  <si>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</si>
  <si>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</si>
  <si>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</si>
  <si>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</si>
  <si>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</si>
  <si>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</si>
  <si>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</si>
  <si>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</si>
  <si>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</si>
  <si>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</si>
  <si>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</si>
  <si>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</si>
  <si>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</si>
  <si>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</si>
  <si>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</si>
  <si>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</si>
  <si>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</si>
  <si>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</si>
  <si>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</si>
  <si>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</si>
  <si>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</si>
  <si>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</si>
  <si>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</si>
  <si>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</si>
  <si>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</si>
  <si>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</si>
  <si>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</si>
  <si>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</si>
  <si>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</si>
  <si>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</si>
  <si>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</si>
  <si>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</si>
  <si>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</si>
  <si>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</si>
  <si>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</si>
  <si>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</si>
  <si>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</si>
  <si>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</si>
  <si>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</si>
  <si>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</si>
  <si>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</si>
  <si>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</si>
  <si>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</si>
  <si>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</si>
  <si>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</si>
  <si>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</si>
  <si>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</si>
  <si>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</si>
  <si>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</si>
  <si>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</si>
  <si>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</si>
  <si>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</si>
  <si>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</si>
  <si>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</si>
  <si>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</si>
  <si>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</si>
  <si>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</si>
  <si>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</si>
  <si>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</si>
  <si>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</si>
  <si>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</si>
  <si>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</si>
  <si>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</si>
  <si>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</si>
  <si>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</si>
  <si>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</si>
  <si>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</si>
  <si>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</si>
  <si>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</si>
  <si>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</si>
  <si>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</si>
  <si>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</si>
  <si>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</si>
  <si>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</si>
  <si>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</si>
  <si>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</si>
  <si>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</si>
  <si>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</si>
  <si>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</si>
  <si>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</si>
  <si>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</si>
  <si>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</si>
  <si>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</si>
  <si>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</si>
  <si>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</si>
  <si>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</si>
  <si>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</si>
  <si>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</si>
  <si>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</si>
  <si>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</si>
  <si>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</si>
  <si>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</si>
  <si>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</si>
  <si>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</si>
  <si>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</si>
  <si>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</si>
  <si>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</si>
  <si>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</si>
  <si>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</si>
  <si>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</si>
  <si>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</si>
  <si>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</si>
  <si>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</si>
  <si>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</si>
  <si>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</si>
  <si>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</si>
  <si>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</si>
  <si>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</si>
  <si>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</si>
  <si>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</si>
  <si>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</si>
  <si>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</si>
  <si>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</si>
  <si>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</si>
  <si>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</si>
  <si>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</si>
  <si>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</si>
  <si>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</si>
  <si>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</si>
  <si>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</si>
  <si>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</si>
  <si>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</si>
  <si>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</si>
  <si>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</si>
  <si>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</si>
  <si>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</si>
  <si>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</si>
  <si>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</si>
  <si>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</si>
  <si>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</si>
  <si>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</si>
  <si>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</si>
  <si>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</si>
  <si>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</si>
  <si>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</si>
  <si>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</si>
  <si>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</si>
  <si>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</si>
  <si>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</si>
  <si>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</si>
  <si>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</si>
  <si>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</si>
  <si>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</si>
  <si>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</si>
  <si>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</si>
  <si>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</si>
  <si>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</si>
  <si>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</si>
  <si>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</si>
  <si>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</si>
  <si>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</si>
  <si>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</si>
  <si>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</si>
  <si>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</si>
  <si>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</si>
  <si>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</si>
  <si>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</si>
  <si>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</si>
  <si>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</si>
  <si>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</si>
  <si>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</si>
  <si>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</si>
  <si>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</si>
  <si>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</si>
  <si>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</si>
  <si>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</si>
  <si>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</si>
  <si>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</si>
  <si>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</si>
  <si>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</si>
  <si>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</si>
  <si>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</si>
  <si>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</si>
  <si>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</si>
  <si>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</si>
  <si>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</si>
  <si>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</si>
  <si>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</si>
  <si>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</si>
  <si>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</si>
  <si>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</si>
  <si>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</si>
  <si>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</si>
  <si>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</si>
  <si>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</si>
  <si>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</si>
  <si>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</si>
  <si>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</si>
  <si>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</si>
  <si>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</si>
  <si>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</si>
  <si>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</si>
  <si>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</si>
  <si>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</si>
  <si>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</si>
  <si>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</si>
  <si>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</si>
  <si>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</si>
  <si>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</si>
  <si>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</si>
  <si>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</si>
  <si>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</si>
  <si>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</si>
  <si>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</si>
  <si>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</si>
  <si>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</si>
  <si>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</si>
  <si>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</si>
  <si>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</si>
  <si>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</si>
  <si>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</si>
  <si>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</si>
  <si>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</si>
  <si>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</si>
  <si>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</si>
  <si>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</si>
  <si>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</si>
  <si>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</si>
  <si>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</si>
  <si>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</si>
  <si>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</si>
  <si>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</si>
  <si>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</si>
  <si>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</si>
  <si>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</si>
  <si>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</si>
  <si>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</si>
  <si>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</si>
  <si>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</si>
  <si>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</si>
  <si>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</si>
  <si>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</si>
  <si>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</si>
  <si>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</si>
  <si>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</si>
  <si>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</si>
  <si>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</si>
  <si>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</si>
  <si>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</si>
  <si>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</si>
  <si>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</si>
  <si>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</si>
  <si>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</si>
  <si>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</si>
  <si>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</si>
  <si>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</si>
  <si>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</si>
  <si>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</si>
  <si>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</si>
  <si>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</si>
  <si>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</si>
  <si>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</si>
  <si>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</si>
  <si>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</si>
  <si>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</si>
  <si>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</si>
  <si>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</si>
  <si>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</si>
  <si>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</si>
  <si>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</si>
  <si>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</si>
  <si>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</si>
  <si>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</si>
  <si>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</si>
  <si>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</si>
  <si>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</si>
  <si>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</si>
  <si>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</si>
  <si>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</si>
  <si>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</si>
  <si>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</si>
  <si>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</si>
  <si>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</si>
  <si>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</si>
  <si>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</si>
  <si>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</si>
  <si>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</si>
  <si>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</si>
  <si>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</si>
  <si>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</si>
  <si>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</si>
  <si>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</si>
  <si>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</si>
  <si>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</si>
  <si>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</si>
  <si>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</si>
  <si>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</si>
  <si>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</si>
  <si>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</si>
  <si>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</si>
  <si>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</si>
  <si>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</si>
  <si>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</si>
  <si>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</si>
  <si>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</si>
  <si>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</si>
  <si>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</si>
  <si>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</si>
  <si>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</si>
  <si>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</si>
  <si>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</si>
  <si>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</si>
  <si>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</si>
  <si>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</si>
  <si>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</si>
  <si>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</si>
  <si>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</si>
  <si>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</si>
  <si>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</si>
  <si>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</si>
  <si>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</si>
  <si>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</si>
  <si>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</si>
  <si>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</si>
  <si>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</si>
  <si>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</si>
  <si>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</si>
  <si>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</si>
  <si>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</si>
  <si>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</si>
  <si>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</si>
  <si>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</si>
  <si>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</si>
  <si>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</si>
  <si>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</si>
  <si>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</si>
  <si>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</si>
  <si>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</si>
  <si>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</si>
  <si>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</si>
  <si>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</si>
  <si>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</si>
  <si>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</si>
  <si>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</si>
  <si>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</si>
  <si>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</si>
  <si>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</si>
  <si>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</si>
  <si>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</si>
  <si>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</si>
  <si>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</si>
  <si>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</si>
  <si>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</si>
  <si>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</si>
  <si>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</si>
  <si>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</si>
  <si>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</si>
  <si>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</si>
  <si>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</si>
  <si>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</si>
  <si>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</si>
  <si>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</si>
  <si>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</si>
  <si>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</si>
  <si>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</si>
  <si>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</si>
  <si>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</si>
  <si>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</si>
  <si>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</si>
  <si>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</si>
  <si>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</si>
  <si>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</si>
  <si>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</si>
  <si>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</si>
  <si>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</si>
  <si>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</si>
  <si>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</si>
  <si>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</si>
  <si>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</si>
  <si>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</si>
  <si>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</si>
  <si>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</si>
  <si>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</si>
  <si>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</si>
  <si>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</si>
  <si>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</si>
  <si>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</si>
  <si>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</si>
  <si>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</si>
  <si>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</si>
  <si>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</si>
  <si>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</si>
  <si>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</si>
  <si>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</si>
  <si>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</si>
  <si>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</si>
  <si>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</si>
  <si>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</si>
  <si>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</si>
  <si>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</si>
  <si>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</si>
  <si>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</si>
  <si>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</si>
  <si>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</si>
  <si>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</si>
  <si>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</si>
  <si>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</si>
  <si>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</si>
  <si>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</si>
  <si>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</si>
  <si>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</si>
  <si>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</si>
  <si>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</si>
  <si>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</si>
  <si>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</si>
  <si>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</si>
  <si>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</si>
  <si>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</si>
  <si>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</si>
  <si>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</si>
  <si>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</si>
  <si>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</si>
  <si>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</si>
  <si>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</si>
  <si>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</si>
  <si>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</si>
  <si>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</si>
  <si>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</si>
  <si>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</si>
  <si>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</si>
  <si>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</si>
  <si>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</si>
  <si>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</si>
  <si>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</si>
  <si>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</si>
  <si>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</si>
  <si>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</si>
  <si>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</si>
  <si>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</si>
  <si>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</si>
  <si>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</si>
  <si>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</si>
  <si>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</si>
  <si>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</si>
  <si>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</si>
  <si>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</si>
  <si>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</si>
  <si>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</si>
  <si>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</si>
  <si>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</si>
  <si>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</si>
  <si>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</si>
  <si>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</si>
  <si>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</si>
  <si>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</si>
  <si>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</si>
  <si>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</si>
  <si>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</si>
  <si>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</si>
  <si>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</si>
  <si>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</si>
  <si>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</si>
  <si>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</si>
  <si>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</si>
  <si>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</si>
  <si>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</si>
  <si>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</si>
  <si>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</si>
  <si>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</si>
  <si>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</si>
  <si>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</si>
  <si>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</si>
  <si>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</si>
  <si>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</si>
  <si>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</si>
  <si>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</si>
  <si>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</si>
  <si>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</si>
  <si>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</si>
  <si>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</si>
  <si>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</si>
  <si>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</si>
  <si>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</si>
  <si>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</si>
  <si>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</si>
  <si>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</si>
  <si>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</si>
  <si>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</si>
  <si>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</si>
  <si>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</si>
  <si>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</si>
  <si>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</si>
  <si>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</si>
  <si>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</si>
  <si>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</si>
  <si>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</si>
  <si>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</si>
  <si>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</si>
  <si>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</si>
  <si>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</si>
  <si>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</si>
  <si>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</si>
  <si>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</si>
  <si>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</si>
  <si>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</si>
  <si>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</si>
  <si>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</si>
  <si>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</si>
  <si>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</si>
  <si>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</si>
  <si>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</si>
  <si>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</si>
  <si>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</si>
  <si>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</si>
  <si>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</si>
  <si>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</si>
  <si>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</si>
  <si>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</si>
  <si>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</si>
  <si>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</si>
  <si>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</si>
  <si>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</si>
  <si>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</si>
  <si>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</si>
  <si>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</si>
  <si>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</si>
  <si>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</si>
  <si>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</si>
  <si>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</si>
  <si>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</si>
  <si>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</si>
  <si>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</si>
  <si>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</si>
  <si>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</si>
  <si>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</si>
  <si>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</si>
  <si>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</si>
  <si>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</si>
  <si>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</si>
  <si>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</si>
  <si>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</si>
  <si>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</si>
  <si>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</si>
  <si>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</si>
  <si>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</si>
  <si>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</si>
  <si>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</si>
  <si>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</si>
  <si>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</si>
  <si>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</si>
  <si>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</si>
  <si>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</si>
  <si>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</si>
  <si>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</si>
  <si>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</si>
  <si>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</si>
  <si>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</si>
  <si>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</si>
  <si>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</si>
  <si>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</si>
  <si>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</si>
  <si>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</si>
  <si>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</si>
  <si>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</si>
  <si>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</si>
  <si>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</si>
  <si>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</si>
  <si>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</si>
  <si>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</si>
  <si>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</si>
  <si>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</si>
  <si>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</si>
  <si>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</si>
  <si>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</si>
  <si>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</si>
  <si>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</si>
  <si>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</si>
  <si>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</si>
  <si>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</si>
  <si>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</si>
  <si>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</si>
  <si>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</si>
  <si>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</si>
  <si>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</si>
  <si>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</si>
  <si>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</si>
  <si>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</si>
  <si>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</si>
  <si>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</si>
  <si>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</si>
  <si>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</si>
  <si>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</si>
  <si>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</si>
  <si>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</si>
  <si>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</si>
  <si>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</si>
  <si>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</si>
  <si>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</si>
  <si>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</si>
  <si>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</si>
  <si>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</si>
  <si>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</si>
  <si>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</si>
  <si>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</si>
  <si>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</si>
  <si>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</si>
  <si>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</si>
  <si>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</si>
  <si>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</si>
  <si>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</si>
  <si>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</si>
  <si>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</si>
  <si>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</si>
  <si>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</si>
  <si>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</si>
  <si>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</si>
  <si>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</si>
  <si>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</si>
  <si>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</si>
  <si>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</si>
  <si>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</si>
  <si>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</si>
  <si>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</si>
  <si>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</si>
  <si>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</si>
  <si>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</si>
  <si>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</si>
  <si>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</si>
  <si>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</si>
  <si>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</si>
  <si>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</si>
  <si>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</si>
  <si>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</si>
  <si>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</si>
  <si>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</si>
  <si>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</si>
  <si>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</si>
  <si>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</si>
  <si>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</si>
  <si>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</si>
  <si>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</si>
  <si>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</si>
  <si>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</si>
  <si>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</si>
  <si>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</si>
  <si>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</si>
  <si>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</si>
  <si>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</si>
  <si>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</si>
  <si>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</si>
  <si>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</si>
  <si>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</si>
  <si>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</si>
  <si>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</si>
  <si>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</si>
  <si>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</si>
  <si>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</si>
  <si>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</si>
  <si>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</si>
  <si>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</si>
  <si>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</si>
  <si>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</si>
  <si>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</si>
  <si>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</si>
  <si>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</si>
  <si>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</si>
  <si>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</si>
  <si>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</si>
  <si>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</si>
  <si>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</si>
  <si>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</si>
  <si>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</si>
  <si>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</si>
  <si>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</si>
  <si>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</si>
  <si>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</si>
  <si>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</si>
  <si>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</si>
  <si>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</si>
  <si>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</si>
  <si>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</si>
  <si>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</si>
  <si>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</si>
  <si>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</si>
  <si>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</si>
  <si>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</si>
  <si>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</si>
  <si>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</si>
  <si>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</si>
  <si>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</si>
  <si>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</si>
  <si>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</si>
  <si>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</si>
  <si>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</si>
  <si>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</si>
  <si>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</si>
  <si>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</si>
  <si>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</si>
  <si>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</si>
  <si>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</si>
  <si>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</si>
  <si>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</si>
  <si>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</si>
  <si>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</si>
  <si>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</si>
  <si>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</si>
  <si>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</si>
  <si>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</si>
  <si>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</si>
  <si>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</si>
  <si>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</si>
  <si>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</si>
  <si>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</si>
  <si>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</si>
  <si>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</si>
  <si>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</si>
  <si>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</si>
  <si>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</si>
  <si>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</si>
  <si>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</si>
  <si>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</si>
  <si>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</si>
  <si>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</si>
  <si>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</si>
  <si>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</si>
  <si>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</si>
  <si>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</si>
  <si>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</si>
  <si>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</si>
  <si>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</si>
  <si>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</si>
  <si>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</si>
  <si>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</si>
  <si>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</si>
  <si>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</si>
  <si>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</si>
  <si>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</si>
  <si>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</si>
  <si>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</si>
  <si>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</si>
  <si>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</si>
  <si>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</si>
  <si>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</si>
  <si>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</si>
  <si>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</si>
  <si>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</si>
  <si>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</si>
  <si>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</si>
  <si>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</si>
  <si>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</si>
  <si>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</si>
  <si>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</si>
  <si>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</si>
  <si>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</si>
  <si>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</si>
  <si>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</si>
  <si>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</si>
  <si>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</si>
  <si>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</si>
  <si>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</si>
  <si>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</si>
  <si>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</si>
  <si>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</si>
  <si>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</si>
  <si>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</si>
  <si>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</si>
  <si>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</si>
  <si>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</si>
  <si>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</si>
  <si>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</si>
  <si>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</si>
  <si>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</si>
  <si>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</si>
  <si>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</si>
  <si>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</si>
  <si>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</si>
  <si>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</si>
  <si>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</si>
  <si>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</si>
  <si>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</si>
  <si>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</si>
  <si>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</si>
  <si>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</si>
  <si>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</si>
  <si>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</si>
  <si>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</si>
  <si>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</si>
  <si>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</si>
  <si>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</si>
  <si>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</si>
  <si>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</si>
  <si>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</si>
  <si>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</si>
  <si>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</si>
  <si>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</si>
  <si>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</si>
  <si>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</si>
  <si>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</si>
  <si>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</si>
  <si>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</si>
  <si>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</si>
  <si>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</si>
  <si>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</si>
  <si>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</si>
  <si>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</si>
  <si>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</si>
  <si>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</si>
  <si>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</si>
  <si>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</si>
  <si>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</si>
  <si>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</si>
  <si>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</si>
  <si>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</si>
  <si>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</si>
  <si>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</si>
  <si>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</si>
  <si>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</si>
  <si>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</si>
  <si>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</si>
  <si>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</si>
  <si>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</si>
  <si>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</si>
  <si>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</si>
  <si>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</si>
  <si>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</si>
  <si>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</si>
  <si>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</si>
  <si>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</si>
  <si>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</si>
  <si>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</si>
  <si>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</si>
  <si>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</si>
  <si>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</si>
  <si>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</si>
  <si>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</si>
  <si>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</si>
  <si>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</si>
  <si>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</si>
  <si>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</si>
  <si>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</si>
  <si>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</si>
  <si>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</si>
  <si>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</si>
  <si>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</si>
  <si>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</si>
  <si>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</si>
  <si>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</si>
  <si>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</si>
  <si>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</si>
  <si>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</si>
  <si>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</si>
  <si>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</si>
  <si>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</si>
  <si>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</si>
  <si>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</si>
  <si>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</si>
  <si>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</si>
  <si>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</si>
  <si>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</si>
  <si>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</si>
  <si>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</si>
  <si>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</si>
  <si>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</si>
  <si>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</si>
  <si>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</si>
  <si>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</si>
  <si>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</si>
  <si>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</si>
  <si>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</si>
  <si>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</si>
  <si>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</si>
  <si>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</si>
  <si>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</si>
  <si>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</si>
  <si>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</si>
  <si>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</si>
  <si>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</si>
  <si>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</si>
  <si>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</si>
  <si>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</si>
  <si>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</si>
  <si>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</si>
  <si>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</si>
  <si>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</si>
  <si>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</si>
  <si>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</si>
  <si>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</si>
  <si>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</si>
  <si>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</si>
  <si>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</si>
  <si>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</si>
  <si>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</si>
  <si>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</si>
  <si>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</si>
  <si>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</si>
  <si>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</si>
  <si>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</si>
  <si>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</si>
  <si>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</si>
  <si>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</si>
  <si>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</si>
  <si>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</si>
  <si>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</si>
  <si>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</si>
  <si>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</si>
  <si>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</si>
  <si>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</si>
  <si>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</si>
  <si>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</si>
  <si>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</si>
  <si>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</si>
  <si>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</si>
  <si>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</si>
  <si>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</si>
  <si>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</si>
  <si>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</si>
  <si>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</si>
  <si>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</si>
  <si>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</si>
  <si>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</si>
  <si>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</si>
  <si>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</si>
  <si>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</si>
  <si>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</si>
  <si>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</si>
  <si>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</si>
  <si>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</si>
  <si>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</si>
  <si>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</si>
  <si>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</si>
  <si>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</si>
  <si>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</si>
  <si>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</si>
  <si>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</si>
  <si>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</si>
  <si>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</si>
  <si>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</si>
  <si>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</si>
  <si>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</si>
  <si>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</si>
  <si>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</si>
  <si>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</si>
  <si>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</si>
  <si>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</si>
  <si>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</si>
  <si>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</si>
  <si>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</si>
  <si>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</si>
  <si>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</si>
  <si>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</si>
  <si>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</si>
  <si>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</si>
  <si>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</si>
  <si>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</si>
  <si>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</si>
  <si>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</si>
  <si>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</si>
  <si>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</si>
  <si>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</si>
  <si>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</si>
  <si>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</si>
  <si>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</si>
  <si>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</si>
  <si>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</si>
  <si>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</si>
  <si>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</si>
  <si>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</si>
  <si>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</si>
  <si>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</si>
  <si>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</si>
  <si>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</si>
  <si>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</si>
  <si>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</si>
  <si>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</si>
  <si>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</si>
  <si>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</si>
  <si>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</si>
  <si>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</si>
  <si>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</si>
  <si>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</si>
  <si>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</si>
  <si>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</si>
  <si>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</si>
  <si>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</si>
  <si>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</si>
  <si>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</si>
  <si>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</si>
  <si>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</si>
  <si>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</si>
  <si>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</si>
  <si>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</si>
  <si>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</si>
  <si>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</si>
  <si>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</si>
  <si>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</si>
  <si>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</si>
  <si>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</si>
  <si>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</si>
  <si>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</si>
  <si>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</si>
  <si>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</si>
  <si>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</si>
  <si>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</si>
  <si>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</si>
  <si>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</si>
  <si>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</si>
  <si>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</si>
  <si>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</si>
  <si>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</si>
  <si>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</si>
  <si>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</si>
  <si>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</si>
  <si>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</si>
  <si>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</si>
  <si>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</si>
  <si>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</si>
  <si>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</si>
  <si>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</si>
  <si>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</si>
  <si>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</si>
  <si>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</si>
  <si>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</si>
  <si>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</si>
  <si>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</si>
  <si>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</si>
  <si>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</si>
  <si>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</si>
  <si>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</si>
  <si>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</si>
  <si>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</si>
  <si>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</si>
  <si>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</si>
  <si>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</si>
  <si>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</si>
  <si>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</si>
  <si>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</si>
  <si>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</si>
  <si>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</si>
  <si>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</si>
  <si>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</si>
  <si>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</si>
  <si>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</si>
  <si>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</si>
  <si>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</si>
  <si>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</si>
  <si>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</si>
  <si>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</si>
  <si>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</si>
  <si>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</si>
  <si>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</si>
  <si>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</si>
  <si>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</si>
  <si>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</si>
  <si>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</si>
  <si>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</si>
  <si>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</si>
  <si>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</si>
  <si>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</si>
  <si>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</si>
  <si>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</si>
  <si>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</si>
  <si>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</si>
  <si>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</si>
  <si>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</si>
  <si>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</si>
  <si>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</si>
  <si>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</si>
  <si>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</si>
  <si>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</si>
  <si>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</si>
  <si>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</si>
  <si>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</si>
  <si>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</si>
  <si>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</si>
  <si>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</si>
  <si>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</si>
  <si>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</si>
  <si>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</si>
  <si>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</si>
  <si>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</si>
  <si>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</si>
  <si>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</si>
  <si>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</si>
  <si>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</si>
  <si>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</si>
  <si>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</si>
  <si>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</si>
  <si>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</si>
  <si>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</si>
  <si>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</si>
  <si>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</si>
  <si>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</si>
  <si>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</si>
  <si>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</si>
  <si>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</si>
  <si>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</si>
  <si>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</si>
  <si>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</si>
  <si>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</si>
  <si>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</si>
  <si>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</si>
  <si>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</si>
  <si>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</si>
  <si>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</si>
  <si>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</si>
  <si>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</si>
  <si>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</si>
  <si>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</si>
  <si>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</si>
  <si>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</si>
  <si>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</si>
  <si>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</si>
  <si>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</si>
  <si>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</si>
  <si>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</si>
  <si>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</si>
  <si>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</si>
  <si>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</si>
  <si>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</si>
  <si>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</si>
  <si>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</si>
  <si>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</si>
  <si>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</si>
  <si>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</si>
  <si>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</si>
  <si>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</si>
  <si>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</si>
  <si>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</si>
  <si>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</si>
  <si>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</si>
  <si>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</si>
  <si>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</si>
  <si>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</si>
  <si>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</si>
  <si>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</si>
  <si>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</si>
  <si>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</si>
  <si>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</si>
  <si>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</si>
  <si>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</si>
  <si>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</si>
  <si>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</si>
  <si>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</si>
  <si>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</si>
  <si>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</si>
  <si>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</si>
  <si>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</si>
  <si>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</si>
  <si>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</si>
  <si>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</si>
  <si>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</si>
  <si>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</si>
  <si>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</si>
  <si>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</si>
  <si>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</si>
  <si>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</si>
  <si>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</si>
  <si>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</si>
  <si>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</si>
  <si>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</si>
  <si>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</si>
  <si>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</si>
  <si>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</si>
  <si>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</si>
  <si>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</si>
  <si>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</si>
  <si>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</si>
  <si>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</si>
  <si>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</si>
  <si>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</si>
  <si>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</si>
  <si>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</si>
  <si>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</si>
  <si>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</si>
  <si>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</si>
  <si>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</si>
  <si>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</si>
  <si>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</si>
  <si>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</si>
  <si>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</si>
  <si>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</si>
  <si>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</si>
  <si>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</si>
  <si>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</si>
  <si>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</si>
  <si>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</si>
  <si>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</si>
  <si>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</si>
  <si>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</si>
  <si>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</si>
  <si>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</si>
  <si>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</si>
  <si>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</si>
  <si>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</si>
  <si>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</si>
  <si>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</si>
  <si>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</si>
  <si>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</si>
  <si>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</si>
  <si>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</si>
  <si>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</si>
  <si>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</si>
  <si>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</si>
  <si>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</si>
  <si>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</si>
  <si>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</si>
  <si>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</si>
  <si>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</si>
  <si>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</si>
  <si>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</si>
  <si>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</si>
  <si>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</si>
  <si>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</si>
  <si>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</si>
  <si>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</si>
  <si>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</si>
  <si>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</si>
  <si>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</si>
  <si>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</si>
  <si>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</si>
  <si>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</si>
  <si>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</si>
  <si>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</si>
  <si>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</si>
  <si>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</si>
  <si>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</si>
  <si>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</si>
  <si>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</si>
  <si>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</si>
  <si>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</si>
  <si>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</si>
  <si>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</si>
  <si>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</si>
  <si>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</si>
  <si>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</si>
  <si>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</si>
  <si>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</si>
  <si>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</si>
  <si>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</si>
  <si>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</si>
  <si>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</si>
  <si>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</si>
  <si>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</si>
  <si>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</si>
  <si>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</si>
  <si>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</si>
  <si>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</si>
  <si>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</si>
  <si>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</si>
  <si>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</si>
  <si>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</si>
  <si>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</si>
  <si>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</si>
  <si>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</si>
  <si>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</si>
  <si>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</si>
  <si>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</si>
  <si>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</si>
  <si>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</si>
  <si>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</si>
  <si>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</si>
  <si>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</si>
  <si>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</si>
  <si>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</si>
  <si>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</si>
  <si>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</si>
  <si>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</si>
  <si>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</si>
  <si>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</si>
  <si>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</si>
  <si>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</si>
  <si>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</si>
  <si>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</si>
  <si>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</si>
  <si>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</si>
  <si>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</si>
  <si>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</si>
  <si>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</si>
  <si>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</si>
  <si>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</si>
  <si>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</si>
  <si>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</si>
  <si>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</si>
  <si>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</si>
  <si>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</si>
  <si>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</si>
  <si>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</si>
  <si>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</si>
  <si>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</si>
  <si>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</si>
  <si>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</si>
  <si>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</si>
  <si>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</si>
  <si>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</si>
  <si>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</si>
  <si>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</si>
  <si>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</si>
  <si>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</si>
  <si>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</si>
  <si>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</si>
  <si>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</si>
  <si>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</si>
  <si>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</si>
  <si>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</si>
  <si>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</si>
  <si>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</si>
  <si>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</si>
  <si>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</si>
  <si>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</si>
  <si>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</si>
  <si>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</si>
  <si>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</si>
  <si>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</si>
  <si>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</si>
  <si>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</si>
  <si>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</si>
  <si>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</si>
  <si>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</si>
  <si>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</si>
  <si>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</si>
  <si>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</si>
  <si>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</si>
  <si>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</si>
  <si>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</si>
  <si>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</si>
  <si>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</si>
  <si>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</si>
  <si>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</si>
  <si>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</si>
  <si>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</si>
  <si>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</si>
  <si>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</si>
  <si>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</si>
  <si>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</si>
  <si>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</si>
  <si>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</si>
  <si>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</si>
  <si>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</si>
  <si>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</si>
  <si>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</si>
  <si>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</si>
  <si>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</si>
  <si>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</si>
  <si>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</si>
  <si>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</si>
  <si>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</si>
  <si>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</si>
  <si>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</si>
  <si>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</si>
  <si>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</si>
  <si>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</si>
  <si>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</si>
  <si>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</si>
  <si>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</si>
  <si>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</si>
  <si>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</si>
  <si>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</si>
  <si>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</si>
  <si>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</si>
  <si>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</si>
  <si>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</si>
  <si>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</si>
  <si>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</si>
  <si>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</si>
  <si>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</si>
  <si>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</si>
  <si>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</si>
  <si>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</si>
  <si>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</si>
  <si>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</si>
  <si>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</si>
  <si>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</si>
  <si>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</si>
  <si>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</si>
  <si>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</si>
  <si>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</si>
  <si>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</si>
  <si>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</si>
  <si>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</si>
  <si>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</si>
  <si>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</si>
  <si>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</si>
  <si>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</si>
  <si>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</si>
  <si>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</si>
  <si>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</si>
  <si>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</si>
  <si>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</si>
  <si>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</si>
  <si>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</si>
  <si>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</si>
  <si>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</si>
  <si>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</si>
  <si>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</si>
  <si>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</si>
  <si>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</si>
  <si>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</si>
  <si>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</si>
  <si>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</si>
  <si>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</si>
  <si>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</si>
  <si>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</si>
  <si>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</si>
  <si>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</si>
  <si>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</si>
  <si>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</si>
  <si>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</si>
  <si>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</si>
  <si>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</si>
  <si>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</si>
  <si>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</si>
  <si>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</si>
  <si>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</si>
  <si>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</si>
  <si>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</si>
  <si>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</si>
  <si>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</si>
  <si>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</si>
  <si>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</si>
  <si>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</si>
  <si>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</si>
  <si>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</si>
  <si>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</si>
  <si>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</si>
  <si>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</si>
  <si>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</si>
  <si>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</si>
  <si>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</si>
  <si>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</si>
  <si>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</si>
  <si>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</si>
  <si>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</si>
  <si>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</si>
  <si>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</si>
  <si>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</si>
  <si>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</si>
  <si>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</si>
  <si>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</si>
  <si>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</si>
  <si>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</si>
  <si>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</si>
  <si>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</si>
  <si>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</si>
  <si>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</si>
  <si>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</si>
  <si>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</si>
  <si>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</si>
  <si>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</si>
  <si>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</si>
  <si>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</si>
  <si>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</si>
  <si>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</si>
  <si>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</si>
  <si>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</si>
  <si>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</si>
  <si>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</si>
  <si>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</si>
  <si>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</si>
  <si>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</si>
  <si>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</si>
  <si>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</si>
  <si>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</si>
  <si>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</si>
  <si>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</si>
  <si>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</si>
  <si>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</si>
  <si>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</si>
  <si>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</si>
  <si>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</si>
  <si>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</si>
  <si>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</si>
  <si>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</si>
  <si>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</si>
  <si>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</si>
  <si>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</si>
  <si>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</si>
  <si>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</si>
  <si>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</si>
  <si>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</si>
  <si>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</si>
  <si>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</si>
  <si>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</si>
  <si>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</si>
  <si>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</si>
  <si>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</si>
  <si>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</si>
  <si>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</si>
  <si>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</si>
  <si>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</si>
  <si>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</si>
  <si>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</si>
  <si>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</si>
  <si>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</si>
  <si>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</si>
  <si>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</si>
  <si>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</si>
  <si>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</si>
  <si>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</si>
  <si>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</si>
  <si>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</si>
  <si>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</si>
  <si>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</si>
  <si>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</si>
  <si>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</si>
  <si>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</si>
  <si>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</si>
  <si>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</si>
  <si>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</si>
  <si>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</si>
  <si>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</si>
  <si>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</si>
  <si>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</si>
  <si>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</si>
  <si>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</si>
  <si>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</si>
  <si>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</si>
  <si>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</si>
  <si>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</si>
  <si>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</si>
  <si>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</si>
  <si>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</si>
  <si>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</si>
  <si>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</si>
  <si>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</si>
  <si>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</si>
  <si>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</si>
  <si>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</si>
  <si>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</si>
  <si>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</si>
  <si>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</si>
  <si>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</si>
  <si>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</si>
  <si>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</si>
  <si>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</si>
  <si>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</si>
  <si>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</si>
  <si>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</si>
  <si>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</si>
  <si>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</si>
  <si>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</si>
  <si>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</si>
  <si>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</si>
  <si>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</si>
  <si>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</si>
  <si>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</si>
  <si>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</si>
  <si>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</si>
  <si>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</si>
  <si>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</si>
  <si>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</si>
  <si>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</si>
  <si>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</si>
  <si>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</si>
  <si>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</si>
  <si>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</si>
  <si>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</si>
  <si>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</si>
  <si>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</si>
  <si>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</si>
  <si>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</si>
  <si>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</si>
  <si>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</si>
  <si>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</si>
  <si>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</si>
  <si>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</si>
  <si>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</si>
  <si>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</si>
  <si>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</si>
  <si>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</si>
  <si>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</si>
  <si>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</si>
  <si>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</si>
  <si>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</si>
  <si>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</si>
  <si>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</si>
  <si>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</si>
  <si>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</si>
  <si>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</si>
  <si>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</si>
  <si>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</si>
  <si>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</si>
  <si>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</si>
  <si>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</si>
  <si>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</si>
  <si>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</si>
  <si>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</si>
  <si>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</si>
  <si>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</si>
  <si>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</si>
  <si>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</si>
  <si>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</si>
  <si>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</si>
  <si>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</si>
  <si>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</si>
  <si>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</si>
  <si>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</si>
  <si>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</si>
  <si>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</si>
  <si>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</si>
  <si>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</si>
  <si>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</si>
  <si>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</si>
  <si>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</si>
  <si>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</si>
  <si>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</si>
  <si>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</si>
  <si>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</si>
  <si>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</si>
  <si>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</si>
  <si>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</si>
  <si>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</si>
  <si>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</si>
  <si>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</si>
  <si>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</si>
  <si>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</si>
  <si>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</si>
  <si>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</si>
  <si>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</si>
  <si>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</si>
  <si>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</si>
  <si>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</si>
  <si>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</si>
  <si>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</si>
  <si>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</si>
  <si>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</si>
  <si>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</si>
  <si>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</si>
  <si>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</si>
  <si>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</si>
  <si>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</si>
  <si>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</si>
  <si>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</si>
  <si>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</si>
  <si>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</si>
  <si>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</si>
  <si>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</si>
  <si>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</si>
  <si>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</si>
  <si>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</si>
  <si>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</si>
  <si>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</si>
  <si>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</si>
  <si>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</si>
  <si>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</si>
  <si>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</si>
  <si>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</si>
  <si>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</si>
  <si>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</si>
  <si>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</si>
  <si>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</si>
  <si>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</si>
  <si>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</si>
  <si>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</si>
  <si>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</si>
  <si>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</si>
  <si>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</si>
  <si>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</si>
  <si>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</si>
  <si>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</si>
  <si>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</si>
  <si>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</si>
  <si>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</si>
  <si>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</si>
  <si>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</si>
  <si>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</si>
  <si>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</si>
  <si>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</si>
  <si>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</si>
  <si>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</si>
  <si>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</si>
  <si>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</si>
  <si>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</si>
  <si>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</si>
  <si>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</si>
  <si>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</si>
  <si>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</si>
  <si>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</si>
  <si>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</si>
  <si>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</si>
  <si>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</si>
  <si>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</si>
  <si>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</si>
  <si>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</si>
  <si>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</si>
  <si>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</si>
  <si>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</si>
  <si>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</si>
  <si>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</si>
  <si>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</si>
  <si>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</si>
  <si>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</si>
  <si>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</si>
  <si>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</si>
  <si>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</si>
  <si>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</si>
  <si>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</si>
  <si>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</si>
  <si>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</si>
  <si>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</si>
  <si>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</si>
  <si>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</si>
  <si>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</si>
  <si>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</si>
  <si>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</si>
  <si>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</si>
  <si>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</si>
  <si>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</si>
  <si>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</si>
  <si>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</si>
  <si>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</si>
  <si>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</si>
  <si>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</si>
  <si>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</si>
  <si>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</si>
  <si>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</si>
  <si>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</si>
  <si>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</si>
  <si>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</si>
  <si>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</si>
  <si>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</si>
  <si>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</si>
  <si>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</si>
  <si>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</si>
  <si>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</si>
  <si>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</si>
  <si>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</si>
  <si>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</si>
  <si>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</si>
  <si>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</si>
  <si>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</si>
  <si>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</si>
  <si>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</si>
  <si>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</si>
  <si>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</si>
  <si>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</si>
  <si>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</si>
  <si>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</si>
  <si>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</si>
  <si>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</si>
  <si>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</si>
  <si>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</si>
  <si>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</si>
  <si>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</si>
  <si>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</si>
  <si>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</si>
  <si>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</si>
  <si>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</si>
  <si>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</si>
  <si>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</si>
  <si>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</si>
  <si>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</si>
  <si>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</si>
  <si>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</si>
  <si>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</si>
  <si>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</si>
  <si>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</si>
  <si>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</si>
  <si>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</si>
  <si>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</si>
  <si>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</si>
  <si>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</si>
  <si>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</si>
  <si>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</si>
  <si>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</si>
  <si>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</si>
  <si>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</si>
  <si>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</si>
  <si>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</si>
  <si>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</si>
  <si>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</si>
  <si>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</si>
  <si>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</si>
  <si>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</si>
  <si>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</si>
  <si>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</si>
  <si>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</si>
  <si>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</si>
  <si>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</si>
  <si>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</si>
  <si>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</si>
  <si>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</si>
  <si>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</si>
  <si>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</si>
  <si>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</si>
  <si>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</si>
  <si>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</si>
  <si>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</si>
  <si>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</si>
  <si>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</si>
  <si>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</si>
  <si>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</si>
  <si>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</si>
  <si>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</si>
  <si>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</si>
  <si>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</si>
  <si>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</si>
  <si>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</si>
  <si>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</si>
  <si>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</si>
  <si>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</si>
  <si>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</si>
  <si>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</si>
  <si>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</si>
  <si>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</si>
  <si>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</si>
  <si>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</si>
  <si>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</si>
  <si>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</si>
  <si>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</si>
  <si>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</si>
  <si>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</si>
  <si>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</si>
  <si>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</si>
  <si>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</si>
  <si>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</si>
  <si>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</si>
  <si>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</si>
  <si>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</si>
  <si>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</si>
  <si>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</si>
  <si>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</si>
  <si>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</si>
  <si>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</si>
  <si>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</si>
  <si>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</si>
  <si>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</si>
  <si>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</si>
  <si>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</si>
  <si>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</si>
  <si>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</si>
  <si>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</si>
  <si>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</si>
  <si>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</si>
  <si>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</si>
  <si>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</si>
  <si>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</si>
  <si>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</si>
  <si>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</si>
  <si>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</si>
  <si>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</si>
  <si>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</si>
  <si>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</si>
  <si>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</si>
  <si>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</si>
  <si>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</si>
  <si>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</si>
  <si>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</si>
  <si>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</si>
  <si>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</si>
  <si>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</si>
  <si>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</si>
  <si>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</si>
  <si>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</si>
  <si>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</si>
  <si>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</si>
  <si>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</si>
  <si>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</si>
  <si>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</si>
  <si>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</si>
  <si>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</si>
  <si>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</si>
  <si>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</si>
  <si>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</si>
  <si>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</si>
  <si>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</si>
  <si>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</si>
  <si>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</si>
  <si>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</si>
  <si>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</si>
  <si>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</si>
  <si>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</si>
  <si>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</si>
  <si>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</si>
  <si>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</si>
  <si>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</si>
  <si>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</si>
  <si>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</si>
  <si>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</si>
  <si>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</si>
  <si>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</si>
  <si>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</si>
  <si>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</si>
  <si>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</si>
  <si>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</si>
  <si>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</si>
  <si>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</si>
  <si>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</si>
  <si>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</si>
  <si>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</si>
  <si>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</si>
  <si>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</si>
  <si>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</si>
  <si>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</si>
  <si>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</si>
  <si>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</si>
  <si>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</si>
  <si>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</si>
  <si>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</si>
  <si>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</si>
  <si>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</si>
  <si>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</si>
  <si>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</si>
  <si>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</si>
  <si>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</si>
  <si>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</si>
  <si>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</si>
  <si>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</si>
  <si>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</si>
  <si>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</si>
  <si>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</si>
  <si>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</si>
  <si>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</si>
  <si>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</si>
  <si>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</si>
  <si>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</si>
  <si>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</si>
  <si>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</si>
  <si>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</si>
  <si>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</si>
  <si>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</si>
  <si>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</si>
  <si>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</si>
  <si>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</si>
  <si>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</si>
  <si>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</si>
  <si>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</si>
  <si>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</si>
  <si>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</si>
  <si>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</si>
  <si>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</si>
  <si>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</si>
  <si>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</si>
  <si>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</si>
  <si>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</si>
  <si>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</si>
  <si>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</si>
  <si>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</si>
  <si>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</si>
  <si>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</si>
  <si>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</si>
  <si>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</si>
  <si>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</si>
  <si>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</si>
  <si>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</si>
  <si>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</si>
  <si>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</si>
  <si>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</si>
  <si>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</si>
  <si>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</si>
  <si>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</si>
  <si>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</si>
  <si>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</si>
  <si>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</si>
  <si>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</si>
  <si>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</si>
  <si>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</si>
  <si>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</si>
  <si>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</si>
  <si>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</si>
  <si>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</si>
  <si>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</si>
  <si>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</si>
  <si>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</si>
  <si>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</si>
  <si>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</si>
  <si>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</si>
  <si>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</si>
  <si>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</si>
  <si>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</si>
  <si>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</si>
  <si>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</si>
  <si>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</si>
  <si>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</si>
  <si>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</si>
  <si>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</si>
  <si>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</si>
  <si>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</si>
  <si>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</si>
  <si>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</si>
  <si>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</si>
  <si>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</si>
  <si>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</si>
  <si>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</si>
  <si>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</si>
  <si>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</si>
  <si>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</si>
  <si>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</si>
  <si>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</si>
  <si>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</si>
  <si>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</si>
  <si>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</si>
  <si>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</si>
  <si>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</si>
  <si>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</si>
  <si>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</si>
  <si>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</si>
  <si>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</si>
  <si>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</si>
  <si>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</si>
  <si>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</si>
  <si>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</si>
  <si>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</si>
  <si>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</si>
  <si>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</si>
  <si>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</si>
  <si>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</si>
  <si>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</si>
  <si>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</si>
  <si>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</si>
  <si>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</si>
  <si>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</si>
  <si>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</si>
  <si>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</si>
  <si>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</si>
  <si>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</si>
  <si>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</si>
  <si>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</si>
  <si>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</si>
  <si>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</si>
  <si>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</si>
  <si>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</si>
  <si>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</si>
  <si>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</si>
  <si>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</si>
  <si>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</si>
  <si>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</si>
  <si>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</si>
  <si>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</si>
  <si>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</si>
  <si>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</si>
  <si>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</si>
  <si>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</si>
  <si>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</si>
  <si>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</si>
  <si>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</si>
  <si>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</si>
  <si>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</si>
  <si>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</si>
  <si>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</si>
  <si>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</si>
  <si>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</si>
  <si>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</si>
  <si>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</si>
  <si>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</si>
  <si>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</si>
  <si>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</si>
  <si>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</si>
  <si>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</si>
  <si>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</si>
  <si>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</si>
  <si>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</si>
  <si>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</si>
  <si>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</si>
  <si>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</si>
  <si>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</si>
  <si>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</si>
  <si>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</si>
  <si>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</si>
  <si>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</si>
  <si>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</si>
  <si>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</si>
  <si>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</si>
  <si>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</si>
  <si>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</si>
  <si>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</si>
  <si>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</si>
  <si>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</si>
  <si>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</si>
  <si>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</si>
  <si>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</si>
  <si>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</si>
  <si>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</si>
  <si>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</si>
  <si>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</si>
  <si>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</si>
  <si>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</si>
  <si>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</si>
  <si>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</si>
  <si>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</si>
  <si>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</si>
  <si>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</si>
  <si>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</si>
  <si>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</si>
  <si>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</si>
  <si>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</si>
  <si>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</si>
  <si>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</si>
  <si>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</si>
  <si>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</si>
  <si>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</si>
  <si>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</si>
  <si>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</si>
  <si>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</si>
  <si>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</si>
  <si>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</si>
  <si>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</si>
  <si>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</si>
  <si>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</si>
  <si>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</si>
  <si>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</si>
  <si>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</si>
  <si>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</si>
  <si>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</si>
  <si>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</si>
  <si>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</si>
  <si>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</si>
  <si>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</si>
  <si>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</si>
  <si>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</si>
  <si>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</si>
  <si>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</si>
  <si>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</si>
  <si>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</si>
  <si>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</si>
  <si>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</si>
  <si>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</si>
  <si>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</si>
  <si>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</si>
  <si>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</si>
  <si>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</si>
  <si>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</si>
  <si>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</si>
  <si>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</si>
  <si>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</si>
  <si>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</si>
  <si>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</si>
  <si>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</si>
  <si>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</si>
  <si>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</si>
  <si>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</si>
  <si>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</si>
  <si>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</si>
  <si>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</si>
  <si>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</si>
  <si>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</si>
  <si>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</si>
  <si>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</si>
  <si>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</si>
  <si>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</si>
  <si>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</si>
  <si>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</si>
  <si>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</si>
  <si>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</si>
  <si>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</si>
  <si>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</si>
  <si>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</si>
  <si>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</si>
  <si>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</si>
  <si>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</si>
  <si>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</si>
  <si>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</si>
  <si>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</si>
  <si>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</si>
  <si>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</si>
  <si>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</si>
  <si>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</si>
  <si>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</si>
  <si>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</si>
  <si>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</si>
  <si>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</si>
  <si>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</si>
  <si>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</si>
  <si>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</si>
  <si>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</si>
  <si>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</si>
  <si>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</si>
  <si>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</si>
  <si>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</si>
  <si>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</si>
  <si>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</si>
  <si>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</si>
  <si>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</si>
  <si>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</si>
  <si>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</si>
  <si>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</si>
  <si>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</si>
  <si>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</si>
  <si>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</si>
  <si>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</si>
  <si>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</si>
  <si>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</si>
  <si>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</si>
  <si>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</si>
  <si>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</si>
  <si>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</si>
  <si>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</si>
  <si>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</si>
  <si>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</si>
  <si>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</si>
  <si>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</si>
  <si>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</si>
  <si>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</si>
  <si>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</si>
  <si>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</si>
  <si>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</si>
  <si>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</si>
  <si>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</si>
  <si>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</si>
  <si>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</si>
  <si>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</si>
  <si>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</si>
  <si>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</si>
  <si>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</si>
  <si>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</si>
  <si>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</si>
  <si>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</si>
  <si>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</si>
  <si>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</si>
  <si>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</si>
  <si>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</si>
  <si>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</si>
  <si>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</si>
  <si>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</si>
  <si>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</si>
  <si>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</si>
  <si>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</si>
  <si>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</si>
  <si>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</si>
  <si>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</si>
  <si>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</si>
  <si>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</si>
  <si>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</si>
  <si>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</si>
  <si>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</si>
  <si>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</si>
  <si>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</si>
  <si>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</si>
  <si>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</si>
  <si>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</si>
  <si>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</si>
  <si>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</si>
  <si>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</si>
  <si>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</si>
  <si>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</si>
  <si>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</si>
  <si>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</si>
  <si>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</si>
  <si>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</si>
  <si>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</si>
  <si>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</si>
  <si>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</si>
  <si>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</si>
  <si>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</si>
  <si>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</si>
  <si>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</si>
  <si>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</si>
  <si>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</si>
  <si>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</si>
  <si>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</si>
  <si>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</si>
  <si>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</si>
  <si>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</si>
  <si>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</si>
  <si>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</si>
  <si>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</si>
  <si>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</si>
  <si>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</si>
  <si>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</si>
  <si>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</si>
  <si>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</si>
  <si>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</si>
  <si>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</si>
  <si>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</si>
  <si>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</si>
  <si>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</si>
  <si>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</si>
  <si>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</si>
  <si>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</si>
  <si>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</si>
  <si>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</si>
  <si>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</si>
  <si>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</si>
  <si>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</si>
  <si>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</si>
  <si>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</si>
  <si>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</si>
  <si>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</si>
  <si>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</si>
  <si>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</si>
  <si>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</si>
  <si>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</si>
  <si>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</si>
  <si>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</si>
  <si>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</si>
  <si>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</si>
  <si>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</si>
  <si>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</si>
  <si>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</si>
  <si>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</si>
  <si>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</si>
  <si>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</si>
  <si>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</si>
  <si>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</si>
  <si>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</si>
  <si>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</si>
  <si>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</si>
  <si>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</si>
  <si>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</si>
  <si>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</si>
  <si>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</si>
  <si>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</si>
  <si>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</si>
  <si>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</si>
  <si>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</si>
  <si>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</si>
  <si>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</si>
  <si>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</si>
  <si>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</si>
  <si>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</si>
  <si>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</si>
  <si>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</si>
  <si>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</si>
  <si>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</si>
  <si>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</si>
  <si>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</si>
  <si>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</si>
  <si>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</si>
  <si>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</si>
  <si>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</si>
  <si>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</si>
  <si>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</si>
  <si>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</si>
  <si>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</si>
  <si>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</si>
  <si>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</si>
  <si>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</si>
  <si>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</si>
  <si>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</si>
  <si>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</si>
  <si>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</si>
  <si>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</si>
  <si>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</si>
  <si>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</si>
  <si>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</si>
  <si>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</si>
  <si>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</si>
  <si>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</si>
  <si>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</si>
  <si>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</si>
  <si>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</si>
  <si>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</si>
  <si>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</si>
  <si>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</si>
  <si>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</si>
  <si>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</si>
  <si>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</si>
  <si>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</si>
  <si>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</si>
  <si>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</si>
  <si>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</si>
  <si>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</si>
  <si>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</si>
  <si>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</si>
  <si>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</si>
  <si>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</si>
  <si>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</si>
  <si>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</si>
  <si>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</si>
  <si>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</si>
  <si>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</si>
  <si>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</si>
  <si>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</si>
  <si>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</si>
  <si>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</si>
  <si>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</si>
  <si>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</si>
  <si>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</si>
  <si>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</si>
  <si>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</si>
  <si>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</si>
  <si>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</si>
  <si>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</si>
  <si>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</si>
  <si>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</si>
  <si>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</si>
  <si>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</si>
  <si>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</si>
  <si>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</si>
  <si>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</si>
  <si>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</si>
  <si>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</si>
  <si>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</si>
  <si>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</si>
  <si>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</si>
  <si>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</si>
  <si>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</si>
  <si>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</si>
  <si>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</si>
  <si>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</si>
  <si>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</si>
  <si>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</si>
  <si>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</si>
  <si>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</si>
  <si>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</si>
  <si>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</si>
  <si>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</si>
  <si>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</si>
  <si>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</si>
  <si>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</si>
  <si>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</si>
  <si>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</si>
  <si>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</si>
  <si>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</si>
  <si>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</si>
  <si>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</si>
  <si>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</si>
  <si>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</si>
  <si>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</si>
  <si>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</si>
  <si>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</si>
  <si>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</si>
  <si>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</si>
  <si>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</si>
  <si>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</si>
  <si>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</si>
  <si>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</si>
  <si>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</si>
  <si>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</si>
  <si>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</si>
  <si>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</si>
  <si>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</si>
  <si>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</si>
  <si>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</si>
  <si>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</si>
  <si>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</si>
  <si>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</si>
  <si>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</si>
  <si>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</si>
  <si>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</si>
  <si>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</si>
  <si>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</si>
  <si>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</si>
  <si>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</si>
  <si>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</si>
  <si>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</si>
  <si>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</si>
  <si>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</si>
  <si>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</si>
  <si>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</si>
  <si>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</si>
  <si>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</si>
  <si>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</si>
  <si>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</si>
  <si>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</si>
  <si>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</si>
  <si>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</si>
  <si>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</si>
  <si>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</si>
  <si>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</si>
  <si>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</si>
  <si>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</si>
  <si>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</si>
  <si>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</si>
  <si>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</si>
  <si>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</si>
  <si>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</si>
  <si>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</si>
  <si>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</si>
  <si>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</si>
  <si>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</si>
  <si>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</si>
  <si>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</si>
  <si>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</si>
  <si>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</si>
  <si>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</si>
  <si>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</si>
  <si>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</si>
  <si>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</si>
  <si>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</si>
  <si>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</si>
  <si>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</si>
  <si>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</si>
  <si>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</si>
  <si>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</si>
  <si>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</si>
  <si>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</si>
  <si>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</si>
  <si>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</si>
  <si>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</si>
  <si>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</si>
  <si>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</si>
  <si>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</si>
  <si>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</si>
  <si>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</si>
  <si>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</si>
  <si>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</si>
  <si>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</si>
  <si>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</si>
  <si>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</si>
  <si>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</si>
  <si>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</si>
  <si>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</si>
  <si>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</si>
  <si>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</si>
  <si>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</si>
  <si>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</si>
  <si>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</si>
  <si>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</si>
  <si>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</si>
  <si>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</si>
  <si>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</si>
  <si>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</si>
  <si>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</si>
  <si>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</si>
  <si>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</si>
  <si>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</si>
  <si>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</si>
  <si>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</si>
  <si>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</si>
  <si>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</si>
  <si>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</si>
  <si>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</si>
  <si>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</si>
  <si>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</si>
  <si>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</si>
  <si>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</si>
  <si>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</si>
  <si>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</si>
  <si>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</si>
  <si>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</si>
  <si>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</si>
  <si>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</si>
  <si>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</si>
  <si>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</si>
  <si>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</si>
  <si>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</si>
  <si>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</si>
  <si>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</si>
  <si>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</si>
  <si>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</si>
  <si>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</si>
  <si>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</si>
  <si>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</si>
  <si>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</si>
  <si>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</si>
  <si>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</si>
  <si>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</si>
  <si>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</si>
  <si>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</si>
  <si>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</si>
  <si>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</si>
  <si>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</si>
  <si>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</si>
  <si>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</si>
  <si>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</si>
  <si>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</si>
  <si>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</si>
  <si>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</si>
  <si>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</si>
  <si>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</si>
  <si>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</si>
  <si>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</si>
  <si>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</si>
  <si>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</si>
  <si>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</si>
  <si>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</si>
  <si>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</si>
  <si>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</si>
  <si>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</si>
  <si>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</si>
  <si>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</si>
  <si>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</si>
  <si>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</si>
  <si>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</si>
  <si>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</si>
  <si>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</si>
  <si>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</si>
  <si>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</si>
  <si>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</si>
  <si>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</si>
  <si>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</si>
  <si>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</si>
  <si>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</si>
  <si>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</si>
  <si>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</si>
  <si>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</si>
  <si>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</si>
  <si>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</si>
  <si>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</si>
  <si>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</si>
  <si>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</si>
  <si>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</si>
  <si>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</si>
  <si>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</si>
  <si>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</si>
  <si>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</si>
  <si>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</si>
  <si>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</si>
  <si>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</si>
  <si>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</si>
  <si>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</si>
  <si>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</si>
  <si>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</si>
  <si>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</si>
  <si>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</si>
  <si>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</si>
  <si>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</si>
  <si>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</si>
  <si>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</si>
  <si>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</si>
  <si>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</si>
  <si>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</si>
  <si>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</si>
  <si>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</si>
  <si>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</si>
  <si>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</si>
  <si>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</si>
  <si>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</si>
  <si>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</si>
  <si>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</si>
  <si>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</si>
  <si>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</si>
  <si>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</si>
  <si>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</si>
  <si>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</si>
  <si>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</si>
  <si>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</si>
  <si>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</si>
  <si>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</si>
  <si>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</si>
  <si>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</si>
  <si>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</si>
  <si>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</si>
  <si>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</si>
  <si>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</si>
  <si>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</si>
  <si>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</si>
  <si>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</si>
  <si>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</si>
  <si>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</si>
  <si>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</si>
  <si>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</si>
  <si>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</si>
  <si>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</si>
  <si>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</si>
  <si>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</si>
  <si>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</si>
  <si>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</si>
  <si>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</si>
  <si>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</si>
  <si>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</si>
  <si>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</si>
  <si>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</si>
  <si>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</si>
  <si>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</si>
  <si>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</si>
  <si>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</si>
  <si>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</si>
  <si>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</si>
  <si>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</si>
  <si>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</si>
  <si>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</si>
  <si>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</si>
  <si>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</si>
  <si>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</si>
  <si>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</si>
  <si>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</si>
  <si>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</si>
  <si>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</si>
  <si>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</si>
  <si>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</si>
  <si>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</si>
  <si>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</si>
  <si>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</si>
  <si>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</si>
  <si>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</si>
  <si>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</si>
  <si>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</si>
  <si>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</si>
  <si>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</si>
  <si>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</si>
  <si>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</si>
  <si>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</si>
  <si>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</si>
  <si>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</si>
  <si>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</si>
  <si>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</si>
  <si>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</si>
  <si>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</si>
  <si>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</si>
  <si>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</si>
  <si>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</si>
  <si>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</si>
  <si>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</si>
  <si>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</si>
  <si>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</si>
  <si>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</si>
  <si>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</si>
  <si>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</si>
  <si>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</si>
  <si>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</si>
  <si>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</si>
  <si>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</si>
  <si>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</si>
  <si>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</si>
  <si>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</si>
  <si>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</si>
  <si>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</si>
  <si>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</si>
  <si>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</si>
  <si>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</si>
  <si>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</si>
  <si>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</si>
  <si>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</si>
  <si>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</si>
  <si>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</si>
  <si>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</si>
  <si>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</si>
  <si>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</si>
  <si>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</si>
  <si>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</si>
  <si>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</si>
  <si>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</si>
  <si>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</si>
  <si>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</si>
  <si>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</si>
  <si>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</si>
  <si>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</si>
  <si>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</si>
  <si>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</si>
  <si>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</si>
  <si>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</si>
  <si>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</si>
  <si>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</si>
  <si>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</si>
  <si>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</si>
  <si>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</si>
  <si>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</si>
  <si>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</si>
  <si>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</si>
  <si>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</si>
  <si>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</si>
  <si>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</si>
  <si>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</si>
  <si>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</si>
  <si>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</si>
  <si>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</si>
  <si>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</si>
  <si>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</si>
  <si>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</si>
  <si>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</si>
  <si>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</si>
  <si>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</si>
  <si>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</si>
  <si>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</si>
  <si>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</si>
  <si>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</si>
  <si>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</si>
  <si>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</si>
  <si>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</si>
  <si>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</si>
  <si>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</si>
  <si>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</si>
  <si>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</si>
  <si>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</si>
  <si>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</si>
  <si>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</si>
  <si>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</si>
  <si>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</si>
  <si>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</si>
  <si>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</si>
  <si>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</si>
  <si>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</si>
  <si>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</si>
  <si>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</si>
  <si>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</si>
  <si>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</si>
  <si>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</si>
  <si>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</si>
  <si>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</si>
  <si>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</si>
  <si>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</si>
  <si>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</si>
  <si>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</si>
  <si>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</si>
  <si>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</si>
  <si>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</si>
  <si>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</si>
  <si>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</si>
  <si>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</si>
  <si>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</si>
  <si>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</si>
  <si>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</si>
  <si>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</si>
  <si>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</si>
  <si>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</si>
  <si>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</si>
  <si>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</si>
  <si>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</si>
  <si>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</si>
  <si>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</si>
  <si>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</si>
  <si>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</si>
  <si>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</si>
  <si>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</si>
  <si>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</si>
  <si>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</si>
  <si>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</si>
  <si>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</si>
  <si>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</si>
  <si>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</si>
  <si>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</si>
  <si>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</si>
  <si>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</si>
  <si>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</si>
  <si>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</si>
  <si>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</si>
  <si>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</si>
  <si>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</si>
  <si>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</si>
  <si>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</si>
  <si>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</si>
  <si>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</si>
  <si>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</si>
  <si>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</si>
  <si>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</si>
  <si>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</si>
  <si>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</si>
  <si>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</si>
  <si>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</si>
  <si>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</si>
  <si>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</si>
  <si>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</si>
  <si>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</si>
  <si>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</si>
  <si>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</si>
  <si>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</si>
  <si>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</si>
  <si>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</si>
  <si>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</si>
  <si>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</si>
  <si>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</si>
  <si>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</si>
  <si>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</si>
  <si>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</si>
  <si>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</si>
  <si>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</si>
  <si>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</si>
  <si>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</si>
  <si>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</si>
  <si>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</si>
  <si>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</si>
  <si>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</si>
  <si>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</si>
  <si>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</si>
  <si>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</si>
  <si>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</si>
  <si>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</si>
  <si>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</si>
  <si>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</si>
  <si>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</si>
  <si>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</si>
  <si>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</si>
  <si>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</si>
  <si>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</si>
  <si>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</si>
  <si>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</si>
  <si>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</si>
  <si>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</si>
  <si>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</si>
  <si>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</si>
  <si>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</si>
  <si>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</si>
  <si>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</si>
  <si>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</si>
  <si>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</si>
  <si>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</si>
  <si>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</si>
  <si>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</si>
  <si>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</si>
  <si>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</si>
  <si>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</si>
  <si>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</si>
  <si>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</si>
  <si>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</si>
  <si>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</si>
  <si>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</si>
  <si>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</si>
  <si>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</si>
  <si>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</si>
  <si>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</si>
  <si>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</si>
  <si>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</si>
  <si>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</si>
  <si>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</si>
  <si>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</si>
  <si>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</si>
  <si>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</si>
  <si>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</si>
  <si>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</si>
  <si>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</si>
  <si>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</si>
  <si>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</si>
  <si>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</si>
  <si>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</si>
  <si>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</si>
  <si>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</si>
  <si>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</si>
  <si>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</si>
  <si>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</si>
  <si>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</si>
  <si>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</si>
  <si>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</si>
  <si>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</si>
  <si>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</si>
  <si>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</si>
  <si>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</si>
  <si>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</si>
  <si>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</si>
  <si>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</si>
  <si>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</si>
  <si>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</si>
  <si>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</si>
  <si>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</si>
  <si>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</si>
  <si>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</si>
  <si>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</si>
  <si>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</si>
  <si>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</si>
  <si>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</si>
  <si>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</si>
  <si>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</si>
  <si>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</si>
  <si>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</si>
  <si>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</si>
  <si>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</si>
  <si>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</si>
  <si>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</si>
  <si>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</si>
  <si>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</si>
  <si>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</si>
  <si>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</si>
  <si>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</si>
  <si>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</si>
  <si>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</si>
  <si>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</si>
  <si>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</si>
  <si>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</si>
  <si>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</si>
  <si>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</si>
  <si>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</si>
  <si>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</si>
  <si>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</si>
  <si>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</si>
  <si>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</si>
  <si>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</si>
  <si>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</si>
  <si>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</si>
  <si>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</si>
  <si>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</si>
  <si>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</si>
  <si>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</si>
  <si>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</si>
  <si>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</si>
  <si>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</si>
  <si>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</si>
  <si>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</si>
  <si>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</si>
  <si>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</si>
  <si>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</si>
  <si>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</si>
  <si>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</si>
  <si>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</si>
  <si>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</si>
  <si>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</si>
  <si>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</si>
  <si>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</si>
  <si>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</si>
  <si>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</si>
  <si>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</si>
  <si>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</si>
  <si>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</si>
  <si>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</si>
  <si>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</si>
  <si>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</si>
  <si>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</si>
  <si>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</si>
  <si>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</si>
  <si>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</si>
  <si>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</si>
  <si>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</si>
  <si>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</si>
  <si>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</si>
  <si>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</si>
  <si>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</si>
  <si>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</si>
  <si>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</si>
  <si>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</si>
  <si>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</si>
  <si>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</si>
  <si>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</si>
  <si>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</si>
  <si>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</si>
  <si>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</si>
  <si>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</si>
  <si>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</si>
  <si>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</si>
  <si>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</si>
  <si>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</si>
  <si>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</si>
  <si>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</si>
  <si>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</si>
  <si>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</si>
  <si>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</si>
  <si>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</si>
  <si>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</si>
  <si>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</si>
  <si>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</si>
  <si>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</si>
  <si>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</si>
  <si>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</si>
  <si>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</si>
  <si>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</si>
  <si>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</si>
  <si>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</si>
  <si>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</si>
  <si>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</si>
  <si>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</si>
  <si>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</si>
  <si>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</si>
  <si>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</si>
  <si>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</si>
  <si>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</si>
  <si>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</si>
  <si>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</si>
  <si>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</si>
  <si>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</si>
  <si>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</si>
  <si>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</si>
  <si>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</si>
  <si>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</si>
  <si>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</si>
  <si>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</si>
  <si>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</si>
  <si>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</si>
  <si>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</si>
  <si>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</si>
  <si>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</si>
  <si>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</si>
  <si>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</si>
  <si>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</si>
  <si>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</si>
  <si>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</si>
  <si>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</si>
  <si>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</si>
  <si>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</si>
  <si>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</si>
  <si>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</si>
  <si>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</si>
  <si>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</si>
  <si>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</si>
  <si>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</si>
  <si>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</si>
  <si>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</si>
  <si>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</si>
  <si>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</si>
  <si>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</si>
  <si>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</si>
  <si>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</si>
  <si>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</si>
  <si>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</si>
  <si>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</si>
  <si>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</si>
  <si>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</si>
  <si>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</si>
  <si>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</si>
  <si>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</si>
  <si>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</si>
  <si>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</si>
  <si>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</si>
  <si>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</si>
  <si>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</si>
  <si>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</si>
  <si>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</si>
  <si>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</si>
  <si>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</si>
  <si>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</si>
  <si>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</si>
  <si>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</si>
  <si>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</si>
  <si>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</si>
  <si>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</si>
  <si>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</si>
  <si>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</si>
  <si>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</si>
  <si>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</si>
  <si>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</si>
  <si>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</si>
  <si>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</si>
  <si>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</si>
  <si>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</si>
  <si>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</si>
  <si>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</si>
  <si>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</si>
  <si>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</si>
  <si>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</si>
  <si>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</si>
  <si>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</si>
  <si>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</si>
  <si>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</si>
  <si>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</si>
  <si>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</si>
  <si>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</si>
  <si>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</si>
  <si>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</si>
  <si>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</si>
  <si>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</si>
  <si>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</si>
  <si>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</si>
  <si>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</si>
  <si>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</si>
  <si>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</si>
  <si>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</si>
  <si>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</si>
  <si>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</si>
  <si>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</si>
  <si>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</si>
  <si>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</si>
  <si>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</si>
  <si>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</si>
  <si>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</si>
  <si>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</si>
  <si>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</si>
  <si>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</si>
  <si>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</si>
  <si>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</si>
  <si>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</si>
  <si>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</si>
  <si>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</si>
  <si>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</si>
  <si>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</si>
  <si>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</si>
  <si>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</si>
  <si>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</si>
  <si>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</si>
  <si>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</si>
  <si>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</si>
  <si>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</si>
  <si>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</si>
  <si>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</si>
  <si>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</si>
  <si>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</si>
  <si>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</si>
  <si>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</si>
  <si>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</si>
  <si>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</si>
  <si>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</si>
  <si>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</si>
  <si>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</si>
  <si>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</si>
  <si>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</si>
  <si>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</si>
  <si>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</si>
  <si>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</si>
  <si>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</si>
  <si>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</si>
  <si>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</si>
  <si>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</si>
  <si>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</si>
  <si>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</si>
  <si>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</si>
  <si>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</si>
  <si>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</si>
  <si>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</si>
  <si>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</si>
  <si>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</si>
  <si>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</si>
  <si>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</si>
  <si>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</si>
  <si>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</si>
  <si>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</si>
  <si>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</si>
  <si>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</si>
  <si>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</si>
  <si>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</si>
  <si>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</si>
  <si>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</si>
  <si>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</si>
  <si>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</si>
  <si>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</si>
  <si>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</si>
  <si>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</si>
  <si>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</si>
  <si>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</si>
  <si>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</si>
  <si>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</si>
  <si>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</si>
  <si>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</si>
  <si>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</si>
  <si>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</si>
  <si>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</si>
  <si>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</si>
  <si>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</si>
  <si>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</si>
  <si>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</si>
  <si>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</si>
  <si>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</si>
  <si>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</si>
  <si>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</si>
  <si>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</si>
  <si>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</si>
  <si>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</si>
  <si>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</si>
  <si>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</si>
  <si>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</si>
  <si>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</si>
  <si>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</si>
  <si>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</si>
  <si>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</si>
  <si>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</si>
  <si>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</si>
  <si>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</si>
  <si>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</si>
  <si>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</si>
  <si>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</si>
  <si>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</si>
  <si>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</si>
  <si>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</si>
  <si>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</si>
  <si>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</si>
  <si>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</si>
  <si>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</si>
  <si>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</si>
  <si>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</si>
  <si>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</si>
  <si>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</si>
  <si>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</si>
  <si>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</si>
  <si>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</si>
  <si>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</si>
  <si>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</si>
  <si>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</si>
  <si>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</si>
  <si>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</si>
  <si>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</si>
  <si>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</si>
  <si>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</si>
  <si>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</si>
  <si>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</si>
  <si>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</si>
  <si>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</si>
  <si>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</si>
  <si>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</si>
  <si>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</si>
  <si>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</si>
  <si>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</si>
  <si>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</si>
  <si>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</si>
  <si>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</si>
  <si>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</si>
  <si>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</si>
  <si>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</si>
  <si>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</si>
  <si>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</si>
  <si>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</si>
  <si>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</si>
  <si>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</si>
  <si>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</si>
  <si>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</si>
  <si>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</si>
  <si>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</si>
  <si>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</si>
  <si>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</si>
  <si>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</si>
  <si>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</si>
  <si>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</si>
  <si>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</si>
  <si>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</si>
  <si>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</si>
  <si>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</si>
  <si>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</si>
  <si>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</si>
  <si>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</si>
  <si>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</si>
  <si>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</si>
  <si>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</si>
  <si>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</si>
  <si>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</si>
  <si>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</si>
  <si>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</si>
  <si>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</si>
  <si>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</si>
  <si>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</si>
  <si>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</si>
  <si>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</si>
  <si>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</si>
  <si>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</si>
  <si>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</si>
  <si>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</si>
  <si>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</si>
  <si>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</si>
  <si>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</si>
  <si>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</si>
  <si>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</si>
  <si>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</si>
  <si>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</si>
  <si>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</si>
  <si>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</si>
  <si>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</si>
  <si>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</si>
  <si>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</si>
  <si>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</si>
  <si>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</si>
  <si>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</si>
  <si>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</si>
  <si>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</si>
  <si>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</si>
  <si>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</si>
  <si>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</si>
  <si>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</si>
  <si>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</si>
  <si>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</si>
  <si>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</si>
  <si>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</si>
  <si>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</si>
  <si>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</si>
  <si>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</si>
  <si>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</si>
  <si>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</si>
  <si>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</si>
  <si>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</si>
  <si>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</si>
  <si>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</si>
  <si>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</si>
  <si>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</si>
  <si>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</si>
  <si>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</si>
  <si>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</si>
  <si>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</si>
  <si>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</si>
  <si>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</si>
  <si>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</si>
  <si>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</si>
  <si>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</si>
  <si>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</si>
  <si>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</si>
  <si>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</si>
  <si>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</si>
  <si>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</si>
  <si>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</si>
  <si>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</si>
  <si>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</si>
  <si>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</si>
  <si>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</si>
  <si>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</si>
  <si>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</si>
  <si>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</si>
  <si>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</si>
  <si>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</si>
  <si>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</si>
  <si>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</si>
  <si>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</si>
  <si>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</si>
  <si>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</si>
  <si>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</si>
  <si>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</si>
  <si>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</si>
  <si>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</si>
  <si>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</si>
  <si>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</si>
  <si>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</si>
  <si>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</si>
  <si>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</si>
  <si>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</si>
  <si>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</si>
  <si>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</si>
  <si>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</si>
  <si>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</si>
  <si>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</si>
  <si>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</si>
  <si>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</si>
  <si>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</si>
  <si>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</si>
  <si>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</si>
  <si>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</si>
  <si>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</si>
  <si>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</si>
  <si>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</si>
  <si>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</si>
  <si>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</si>
  <si>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</si>
  <si>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</si>
  <si>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</si>
  <si>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</si>
  <si>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</si>
  <si>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</si>
  <si>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</si>
  <si>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</si>
  <si>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</si>
  <si>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</si>
  <si>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</si>
  <si>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</si>
  <si>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</si>
  <si>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</si>
  <si>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</si>
  <si>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</si>
  <si>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</si>
  <si>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</si>
  <si>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</si>
  <si>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</si>
  <si>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</si>
  <si>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</si>
  <si>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</si>
  <si>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</si>
  <si>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</si>
  <si>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</si>
  <si>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</si>
  <si>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</si>
  <si>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</si>
  <si>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</si>
  <si>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</si>
  <si>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</si>
  <si>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</si>
  <si>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</si>
  <si>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</si>
  <si>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</si>
  <si>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</si>
  <si>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</si>
  <si>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</si>
  <si>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</si>
  <si>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</si>
  <si>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</si>
  <si>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</si>
  <si>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</si>
  <si>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</si>
  <si>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</si>
  <si>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</si>
  <si>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</si>
  <si>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</si>
  <si>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</si>
  <si>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</si>
  <si>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</si>
  <si>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</si>
  <si>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</si>
  <si>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</si>
  <si>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</si>
  <si>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</si>
  <si>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</si>
  <si>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</si>
  <si>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</si>
  <si>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</si>
  <si>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</si>
  <si>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</si>
  <si>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</si>
  <si>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</si>
  <si>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</si>
  <si>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</si>
  <si>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</si>
  <si>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</si>
  <si>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</si>
  <si>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</si>
  <si>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</si>
  <si>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</si>
  <si>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</si>
  <si>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</si>
  <si>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</si>
  <si>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</si>
  <si>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</si>
  <si>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</si>
  <si>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</si>
  <si>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</si>
  <si>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</si>
  <si>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</si>
  <si>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</si>
  <si>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</si>
  <si>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</si>
  <si>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</si>
  <si>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</si>
  <si>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</si>
  <si>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</si>
  <si>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</si>
  <si>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</si>
  <si>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</si>
  <si>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</si>
  <si>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</si>
  <si>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</si>
  <si>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</si>
  <si>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</si>
  <si>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</si>
  <si>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</si>
  <si>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</si>
  <si>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</si>
  <si>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</si>
  <si>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</si>
  <si>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</si>
  <si>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</si>
  <si>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</si>
  <si>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</si>
  <si>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</si>
  <si>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</si>
  <si>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</si>
  <si>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</si>
  <si>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</si>
  <si>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</si>
  <si>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</si>
  <si>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</si>
  <si>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</si>
  <si>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</si>
  <si>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</si>
  <si>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</si>
  <si>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</si>
  <si>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</si>
  <si>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</si>
  <si>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</si>
  <si>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</si>
  <si>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</si>
  <si>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</si>
  <si>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</si>
  <si>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</si>
  <si>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</si>
  <si>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</si>
  <si>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</si>
  <si>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</si>
  <si>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</si>
  <si>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</si>
  <si>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</si>
  <si>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</si>
  <si>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</si>
  <si>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</si>
  <si>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</si>
  <si>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</si>
  <si>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</si>
  <si>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</si>
  <si>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</si>
  <si>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</si>
  <si>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</si>
  <si>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</si>
  <si>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</si>
  <si>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</si>
  <si>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</si>
  <si>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</si>
  <si>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</si>
  <si>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</si>
  <si>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</si>
  <si>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</si>
  <si>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</si>
  <si>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</si>
  <si>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</si>
  <si>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</si>
  <si>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</si>
  <si>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</si>
  <si>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</si>
  <si>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</si>
  <si>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</si>
  <si>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</si>
  <si>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</si>
  <si>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</si>
  <si>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</si>
  <si>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</si>
  <si>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</si>
  <si>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</si>
  <si>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</si>
  <si>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</si>
  <si>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</si>
  <si>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</si>
  <si>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</si>
  <si>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</si>
  <si>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</si>
  <si>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</si>
  <si>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</si>
  <si>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</si>
  <si>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</si>
  <si>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</si>
  <si>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</si>
  <si>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</si>
  <si>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</si>
  <si>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</si>
  <si>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</si>
  <si>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</si>
  <si>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</si>
  <si>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</si>
  <si>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</si>
  <si>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</si>
  <si>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</si>
  <si>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</si>
  <si>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</si>
  <si>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</si>
  <si>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</si>
  <si>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</si>
  <si>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</si>
  <si>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</si>
  <si>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</si>
  <si>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</si>
  <si>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</si>
  <si>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</si>
  <si>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</si>
  <si>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</si>
  <si>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</si>
  <si>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</si>
  <si>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</si>
  <si>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</si>
  <si>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</si>
  <si>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</si>
  <si>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</si>
  <si>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</si>
  <si>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</si>
  <si>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</si>
  <si>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</si>
  <si>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</si>
  <si>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</si>
  <si>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</si>
  <si>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</si>
  <si>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</si>
  <si>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</si>
  <si>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</si>
  <si>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</si>
  <si>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</si>
  <si>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</si>
  <si>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</si>
  <si>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</si>
  <si>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</si>
  <si>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</si>
  <si>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</si>
  <si>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</si>
  <si>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</si>
  <si>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</si>
  <si>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</si>
  <si>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</si>
  <si>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</si>
  <si>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</si>
  <si>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</si>
  <si>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</si>
  <si>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</si>
  <si>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</si>
  <si>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</si>
  <si>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</si>
  <si>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</si>
  <si>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</si>
  <si>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</si>
  <si>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</si>
  <si>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</si>
  <si>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</si>
  <si>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</si>
  <si>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</si>
  <si>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</si>
  <si>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</si>
  <si>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</si>
  <si>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</si>
  <si>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</si>
  <si>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</si>
  <si>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</si>
  <si>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</si>
  <si>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</si>
  <si>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</si>
  <si>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</si>
  <si>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</si>
  <si>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</si>
  <si>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</si>
  <si>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</si>
  <si>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</si>
  <si>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</si>
  <si>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</si>
  <si>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</si>
  <si>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</si>
  <si>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</si>
  <si>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</si>
  <si>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</si>
  <si>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</si>
  <si>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</si>
  <si>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</si>
  <si>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</si>
  <si>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</si>
  <si>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</si>
  <si>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</si>
  <si>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</si>
  <si>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</si>
  <si>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</si>
  <si>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</si>
  <si>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</si>
  <si>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</si>
  <si>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</si>
  <si>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</si>
  <si>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</si>
  <si>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</si>
  <si>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</si>
  <si>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</si>
  <si>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</si>
  <si>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</si>
  <si>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</si>
  <si>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</si>
  <si>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</si>
  <si>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</si>
  <si>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</si>
  <si>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</si>
  <si>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</si>
  <si>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</si>
  <si>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</si>
  <si>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</si>
  <si>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</si>
  <si>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</si>
  <si>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</si>
  <si>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</si>
  <si>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</si>
  <si>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</si>
  <si>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</si>
  <si>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</si>
  <si>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</si>
  <si>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</si>
  <si>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</si>
  <si>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</si>
  <si>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</si>
  <si>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</si>
  <si>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</si>
  <si>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</si>
  <si>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</si>
  <si>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</si>
  <si>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</si>
  <si>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</si>
  <si>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</si>
  <si>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</si>
  <si>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</si>
  <si>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</si>
  <si>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</si>
  <si>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</si>
  <si>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</si>
  <si>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</si>
  <si>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</si>
  <si>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</si>
  <si>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</si>
  <si>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</si>
  <si>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</si>
  <si>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</si>
  <si>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</si>
  <si>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</si>
  <si>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</si>
  <si>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</si>
  <si>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</si>
  <si>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</si>
  <si>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</si>
  <si>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</si>
  <si>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</si>
  <si>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</si>
  <si>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</si>
  <si>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</si>
  <si>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</si>
  <si>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</si>
  <si>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</si>
  <si>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</si>
  <si>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</si>
  <si>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</si>
  <si>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</si>
  <si>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</si>
  <si>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</si>
  <si>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</si>
  <si>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</si>
  <si>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</si>
  <si>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</si>
  <si>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</si>
  <si>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</si>
  <si>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</si>
  <si>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</si>
  <si>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</si>
  <si>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</si>
  <si>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</si>
  <si>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</si>
  <si>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</si>
  <si>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</si>
  <si>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</si>
  <si>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</si>
  <si>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</si>
  <si>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</si>
  <si>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</si>
  <si>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</si>
  <si>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</si>
  <si>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</si>
  <si>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</si>
  <si>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</si>
  <si>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</si>
  <si>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</si>
  <si>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</si>
  <si>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</si>
  <si>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</si>
  <si>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</si>
  <si>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</si>
  <si>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</si>
  <si>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</si>
  <si>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</si>
  <si>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</si>
  <si>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</si>
  <si>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</si>
  <si>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</si>
  <si>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</si>
  <si>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</si>
  <si>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</si>
  <si>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</si>
  <si>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</si>
  <si>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</si>
  <si>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</si>
  <si>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</si>
  <si>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</si>
  <si>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</si>
  <si>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</si>
  <si>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</si>
  <si>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</si>
  <si>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</si>
  <si>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</si>
  <si>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</si>
  <si>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</si>
  <si>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</si>
  <si>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</si>
  <si>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</si>
  <si>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</si>
  <si>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</si>
  <si>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</si>
  <si>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</si>
  <si>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</si>
  <si>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</si>
  <si>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</si>
  <si>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</si>
  <si>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</si>
  <si>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</si>
  <si>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</si>
  <si>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</si>
  <si>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</si>
  <si>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</si>
  <si>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</si>
  <si>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</si>
  <si>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</si>
  <si>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</si>
  <si>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</si>
  <si>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</si>
  <si>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</si>
  <si>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</si>
  <si>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</si>
  <si>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</si>
  <si>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</si>
  <si>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</si>
  <si>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</si>
  <si>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</si>
  <si>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</si>
  <si>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</si>
  <si>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</si>
  <si>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</si>
  <si>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</si>
  <si>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</si>
  <si>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</si>
  <si>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</si>
  <si>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</si>
  <si>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</si>
  <si>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</si>
  <si>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</si>
  <si>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</si>
  <si>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</si>
  <si>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</si>
  <si>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</si>
  <si>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</si>
  <si>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</si>
  <si>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</si>
  <si>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</si>
  <si>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</si>
  <si>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</si>
  <si>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</si>
  <si>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</si>
  <si>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</si>
  <si>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</si>
  <si>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</si>
  <si>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</si>
  <si>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</si>
  <si>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</si>
  <si>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</si>
  <si>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</si>
  <si>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</si>
  <si>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</si>
  <si>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</si>
  <si>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</si>
  <si>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</si>
  <si>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</si>
  <si>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</si>
  <si>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</si>
  <si>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</si>
  <si>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</si>
  <si>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</si>
  <si>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</si>
  <si>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</si>
  <si>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</si>
  <si>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</si>
  <si>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</si>
  <si>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</si>
  <si>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</si>
  <si>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</si>
  <si>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</si>
  <si>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</si>
  <si>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</si>
  <si>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</si>
  <si>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</si>
  <si>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</si>
  <si>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</si>
  <si>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</si>
  <si>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</si>
  <si>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</si>
  <si>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</si>
  <si>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</si>
  <si>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</si>
  <si>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</si>
  <si>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</si>
  <si>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</si>
  <si>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</si>
  <si>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</si>
  <si>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</si>
  <si>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</si>
  <si>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</si>
  <si>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</si>
  <si>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</si>
  <si>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</si>
  <si>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</si>
  <si>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</si>
  <si>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</si>
  <si>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</si>
  <si>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</si>
  <si>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</si>
  <si>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</si>
  <si>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</si>
  <si>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</si>
  <si>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</si>
  <si>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</si>
  <si>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</si>
  <si>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</si>
  <si>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</si>
  <si>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</si>
  <si>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</si>
  <si>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</si>
  <si>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</si>
  <si>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</si>
  <si>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</si>
  <si>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</si>
  <si>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</si>
  <si>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</si>
  <si>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</si>
  <si>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</si>
  <si>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</si>
  <si>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</si>
  <si>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</si>
  <si>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</si>
  <si>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</si>
  <si>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</si>
  <si>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</si>
  <si>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</si>
  <si>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</si>
  <si>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</si>
  <si>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</si>
  <si>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</si>
  <si>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</si>
  <si>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</si>
  <si>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</si>
  <si>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</si>
  <si>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</si>
  <si>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</si>
  <si>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</si>
  <si>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</si>
  <si>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</si>
  <si>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</si>
  <si>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</si>
  <si>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</si>
  <si>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</si>
  <si>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</si>
  <si>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</si>
  <si>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</si>
  <si>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</si>
  <si>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</si>
  <si>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</si>
  <si>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</si>
  <si>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</si>
  <si>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</si>
  <si>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</si>
  <si>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</si>
  <si>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</si>
  <si>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</si>
  <si>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</si>
  <si>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</si>
  <si>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</si>
  <si>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</si>
  <si>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</si>
  <si>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</si>
  <si>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</si>
  <si>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</si>
  <si>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</si>
  <si>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</si>
  <si>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</si>
  <si>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</si>
  <si>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</si>
  <si>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</si>
  <si>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</si>
  <si>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</si>
  <si>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</si>
  <si>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</si>
  <si>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</si>
  <si>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</si>
  <si>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</si>
  <si>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</si>
  <si>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</si>
  <si>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</si>
  <si>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</si>
  <si>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</si>
  <si>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</si>
  <si>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</si>
  <si>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</si>
  <si>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</si>
  <si>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</si>
  <si>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</si>
  <si>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</si>
  <si>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</si>
  <si>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</si>
  <si>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</si>
  <si>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</si>
  <si>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</si>
  <si>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</si>
  <si>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</si>
  <si>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</si>
  <si>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</si>
  <si>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</si>
  <si>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</si>
  <si>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</si>
  <si>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</si>
  <si>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</si>
  <si>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</si>
  <si>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</si>
  <si>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</si>
  <si>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</si>
  <si>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</si>
  <si>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</si>
  <si>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</si>
  <si>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</si>
  <si>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</si>
  <si>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</si>
  <si>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</si>
  <si>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</si>
  <si>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</si>
  <si>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</si>
  <si>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</si>
  <si>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</si>
  <si>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</si>
  <si>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</si>
  <si>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</si>
  <si>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</si>
  <si>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</si>
  <si>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</si>
  <si>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</si>
  <si>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</si>
  <si>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</si>
  <si>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</si>
  <si>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</si>
  <si>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</si>
  <si>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</si>
  <si>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</si>
  <si>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</si>
  <si>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</si>
  <si>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</si>
  <si>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</si>
  <si>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</si>
  <si>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</si>
  <si>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</si>
  <si>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</si>
  <si>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</si>
  <si>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</si>
  <si>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</si>
  <si>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</si>
  <si>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</si>
  <si>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</si>
  <si>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</si>
  <si>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</si>
  <si>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</si>
  <si>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</si>
  <si>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</si>
  <si>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</si>
  <si>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</si>
  <si>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</si>
  <si>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</si>
  <si>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</si>
  <si>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</si>
  <si>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</si>
  <si>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</si>
  <si>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</si>
  <si>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</si>
  <si>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</si>
  <si>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</si>
  <si>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</si>
  <si>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</si>
  <si>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</si>
  <si>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</si>
  <si>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</si>
  <si>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</si>
  <si>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</si>
  <si>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</si>
  <si>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</si>
  <si>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</si>
  <si>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</si>
  <si>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</si>
  <si>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</si>
  <si>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</si>
  <si>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</si>
  <si>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</si>
  <si>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</si>
  <si>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</si>
  <si>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</si>
  <si>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</si>
  <si>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</si>
  <si>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</si>
  <si>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</si>
  <si>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</si>
  <si>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</si>
  <si>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</si>
  <si>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</si>
  <si>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</si>
  <si>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</si>
  <si>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</si>
  <si>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</si>
  <si>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</si>
  <si>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</si>
  <si>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</si>
  <si>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</si>
  <si>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</si>
  <si>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</si>
  <si>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</si>
  <si>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</si>
  <si>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</si>
  <si>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</si>
  <si>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</si>
  <si>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</si>
  <si>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</si>
  <si>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</si>
  <si>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</si>
  <si>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</si>
  <si>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</si>
  <si>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</si>
  <si>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</si>
  <si>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</si>
  <si>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</si>
  <si>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</si>
  <si>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</si>
  <si>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</si>
  <si>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</si>
  <si>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</si>
  <si>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</si>
  <si>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</si>
  <si>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</si>
  <si>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</si>
  <si>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</si>
  <si>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</si>
  <si>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</si>
  <si>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</si>
  <si>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</si>
  <si>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</si>
  <si>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</si>
  <si>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</si>
  <si>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</si>
  <si>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</si>
  <si>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</si>
  <si>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</si>
  <si>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</si>
  <si>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</si>
  <si>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</si>
  <si>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</si>
  <si>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</si>
  <si>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</si>
  <si>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</si>
  <si>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</si>
  <si>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</si>
  <si>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</si>
  <si>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</si>
  <si>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</si>
  <si>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</si>
  <si>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</si>
  <si>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</si>
  <si>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</si>
  <si>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</si>
  <si>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</si>
  <si>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</si>
  <si>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</si>
  <si>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</si>
  <si>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</si>
  <si>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</si>
  <si>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</si>
  <si>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</si>
  <si>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</si>
  <si>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</si>
  <si>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</si>
  <si>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</si>
  <si>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</si>
  <si>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</si>
  <si>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</si>
  <si>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</si>
  <si>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</si>
  <si>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</si>
  <si>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</si>
  <si>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</si>
  <si>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</si>
  <si>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</si>
  <si>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</si>
  <si>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</si>
  <si>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</si>
  <si>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</si>
  <si>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</si>
  <si>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</si>
  <si>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</si>
  <si>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</si>
  <si>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</si>
  <si>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</si>
  <si>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</si>
  <si>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</si>
  <si>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</si>
  <si>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</si>
  <si>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</si>
  <si>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</si>
  <si>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</si>
  <si>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</si>
  <si>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</si>
  <si>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</si>
  <si>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</si>
  <si>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</si>
  <si>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</si>
  <si>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</si>
  <si>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</si>
  <si>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</si>
  <si>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</si>
  <si>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</si>
  <si>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</si>
  <si>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</si>
  <si>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</si>
  <si>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</si>
  <si>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</si>
  <si>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</si>
  <si>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</si>
  <si>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</si>
  <si>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</si>
  <si>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</si>
  <si>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</si>
  <si>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</si>
  <si>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</si>
  <si>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</si>
  <si>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</si>
  <si>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</si>
  <si>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</si>
  <si>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</si>
  <si>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</si>
  <si>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</si>
  <si>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</si>
  <si>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</si>
  <si>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</si>
  <si>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</si>
  <si>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</si>
  <si>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</si>
  <si>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</si>
  <si>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</si>
  <si>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</si>
  <si>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</si>
  <si>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</si>
  <si>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</si>
  <si>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</si>
  <si>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</si>
  <si>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</si>
  <si>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</si>
  <si>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</si>
  <si>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</si>
  <si>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</si>
  <si>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</si>
  <si>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</si>
  <si>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</si>
  <si>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</si>
  <si>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</si>
  <si>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</si>
  <si>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</si>
  <si>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</si>
  <si>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</si>
  <si>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</si>
  <si>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</si>
  <si>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</si>
  <si>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</si>
  <si>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</si>
  <si>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</si>
  <si>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</si>
  <si>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</si>
  <si>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</si>
  <si>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</si>
  <si>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</si>
  <si>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</si>
  <si>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</si>
  <si>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</si>
  <si>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</si>
  <si>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</si>
  <si>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</si>
  <si>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</si>
  <si>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</si>
  <si>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</si>
  <si>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</si>
  <si>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</si>
  <si>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</si>
  <si>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</si>
  <si>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</si>
  <si>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</si>
  <si>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</si>
  <si>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</si>
  <si>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</si>
  <si>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</si>
  <si>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</si>
  <si>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</si>
  <si>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</si>
  <si>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</si>
  <si>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</si>
  <si>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</si>
  <si>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</si>
  <si>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</si>
  <si>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</si>
  <si>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</si>
  <si>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</si>
  <si>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</si>
  <si>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</si>
  <si>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</si>
  <si>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</si>
  <si>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</si>
  <si>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</si>
  <si>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</si>
  <si>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</si>
  <si>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</si>
  <si>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</si>
  <si>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</si>
  <si>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</si>
  <si>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</si>
  <si>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</si>
  <si>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</si>
  <si>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</si>
  <si>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</si>
  <si>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</si>
  <si>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</si>
  <si>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</si>
  <si>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</si>
  <si>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</si>
  <si>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</si>
  <si>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</si>
  <si>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</si>
  <si>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</si>
  <si>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</si>
  <si>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</si>
  <si>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</si>
  <si>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</si>
  <si>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</si>
  <si>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</si>
  <si>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</si>
  <si>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</si>
  <si>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</si>
  <si>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</si>
  <si>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</si>
  <si>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</si>
  <si>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</si>
  <si>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</si>
  <si>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</si>
  <si>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</si>
  <si>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</si>
  <si>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</si>
  <si>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</si>
  <si>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</si>
  <si>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</si>
  <si>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</si>
  <si>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</si>
  <si>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</si>
  <si>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</si>
  <si>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</si>
  <si>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</si>
  <si>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</si>
  <si>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</si>
  <si>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</si>
  <si>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</si>
  <si>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</si>
  <si>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</si>
  <si>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</si>
  <si>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</si>
  <si>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</si>
  <si>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</si>
  <si>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</si>
  <si>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</si>
  <si>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</si>
  <si>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</si>
  <si>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</si>
  <si>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</si>
  <si>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</si>
  <si>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</si>
  <si>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</si>
  <si>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</si>
  <si>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</si>
  <si>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</si>
  <si>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</si>
  <si>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</si>
  <si>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</si>
  <si>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</si>
  <si>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</si>
  <si>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</si>
  <si>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</si>
  <si>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</si>
  <si>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</si>
  <si>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</si>
  <si>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</si>
  <si>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</si>
  <si>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</si>
  <si>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</si>
  <si>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</si>
  <si>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</si>
  <si>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</si>
  <si>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</si>
  <si>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</si>
  <si>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</si>
  <si>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</si>
  <si>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</si>
  <si>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</si>
  <si>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</si>
  <si>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</si>
  <si>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</si>
  <si>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</si>
  <si>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</si>
  <si>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</si>
  <si>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</si>
  <si>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</si>
  <si>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</si>
  <si>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</si>
  <si>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</si>
  <si>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</si>
  <si>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</si>
  <si>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</si>
  <si>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</si>
  <si>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</si>
  <si>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</si>
  <si>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</si>
  <si>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</si>
  <si>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</si>
  <si>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</si>
  <si>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</si>
  <si>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</si>
  <si>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</si>
  <si>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</si>
  <si>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</si>
  <si>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</si>
  <si>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</si>
  <si>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</si>
  <si>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</si>
  <si>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</si>
  <si>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</si>
  <si>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</si>
  <si>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</si>
  <si>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</si>
  <si>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</si>
  <si>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</si>
  <si>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</si>
  <si>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</si>
  <si>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</si>
  <si>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</si>
  <si>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</si>
  <si>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</si>
  <si>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</si>
  <si>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</si>
  <si>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</si>
  <si>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</si>
  <si>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</si>
  <si>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</si>
  <si>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</si>
  <si>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</si>
  <si>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</si>
  <si>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</si>
  <si>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</si>
  <si>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</si>
  <si>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</si>
  <si>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</si>
  <si>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</si>
  <si>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</si>
  <si>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</si>
  <si>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</si>
  <si>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</si>
  <si>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</si>
  <si>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</si>
  <si>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</si>
  <si>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</si>
  <si>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</si>
  <si>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</si>
  <si>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</si>
  <si>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</si>
  <si>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</si>
  <si>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</si>
  <si>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</si>
  <si>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</si>
  <si>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</si>
  <si>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</si>
  <si>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</si>
  <si>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</si>
  <si>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</si>
  <si>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</si>
  <si>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</si>
  <si>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</si>
  <si>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</si>
  <si>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</si>
  <si>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</si>
  <si>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</si>
  <si>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</si>
  <si>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</si>
  <si>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</si>
  <si>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</si>
  <si>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</si>
  <si>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</si>
  <si>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</si>
  <si>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</si>
  <si>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</si>
  <si>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</si>
  <si>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</si>
  <si>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</si>
  <si>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</si>
  <si>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</si>
  <si>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</si>
  <si>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</si>
  <si>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</si>
  <si>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</si>
  <si>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</si>
  <si>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</si>
  <si>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</si>
  <si>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</si>
  <si>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</si>
  <si>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</si>
  <si>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</si>
  <si>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</si>
  <si>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</si>
  <si>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</si>
  <si>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</si>
  <si>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</si>
  <si>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</si>
  <si>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</si>
  <si>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</si>
  <si>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</si>
  <si>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</si>
  <si>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</si>
  <si>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</si>
  <si>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</si>
  <si>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</si>
  <si>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</si>
  <si>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</si>
  <si>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</si>
  <si>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</si>
  <si>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</si>
  <si>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</si>
  <si>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</si>
  <si>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</si>
  <si>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</si>
  <si>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</si>
  <si>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</si>
  <si>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</si>
  <si>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</si>
  <si>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</si>
  <si>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</si>
  <si>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</si>
  <si>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</si>
  <si>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</si>
  <si>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</si>
  <si>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</si>
  <si>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</si>
  <si>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</si>
  <si>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</si>
  <si>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</si>
  <si>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</si>
  <si>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</si>
  <si>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</si>
  <si>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</si>
  <si>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</si>
  <si>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</si>
  <si>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</si>
  <si>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</si>
  <si>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</si>
  <si>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</si>
  <si>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</si>
  <si>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</si>
  <si>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</si>
  <si>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</si>
  <si>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</si>
  <si>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</si>
  <si>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</si>
  <si>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</si>
  <si>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</si>
  <si>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</si>
  <si>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</si>
  <si>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</si>
  <si>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</si>
  <si>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</si>
  <si>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</si>
  <si>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</si>
  <si>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</si>
  <si>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</si>
  <si>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</si>
  <si>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</si>
  <si>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</si>
  <si>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</si>
  <si>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</si>
  <si>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</si>
  <si>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</si>
  <si>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</si>
  <si>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</si>
  <si>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</si>
  <si>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</si>
  <si>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</si>
  <si>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</si>
  <si>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</si>
  <si>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</si>
  <si>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</si>
  <si>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</si>
  <si>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</si>
  <si>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</si>
  <si>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</si>
  <si>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</si>
  <si>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</si>
  <si>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</si>
  <si>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</si>
  <si>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</si>
  <si>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</si>
  <si>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</si>
  <si>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</si>
  <si>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</si>
  <si>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</si>
  <si>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</si>
  <si>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</si>
  <si>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</si>
  <si>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</si>
  <si>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</si>
  <si>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</si>
  <si>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</si>
  <si>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</si>
  <si>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</si>
  <si>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</si>
  <si>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</si>
  <si>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</si>
  <si>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</si>
  <si>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</si>
  <si>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</si>
  <si>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</si>
  <si>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</si>
  <si>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</si>
  <si>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</si>
  <si>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</si>
  <si>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</si>
  <si>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</si>
  <si>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</si>
  <si>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</si>
  <si>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</si>
  <si>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</si>
  <si>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</si>
  <si>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</si>
  <si>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</si>
  <si>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</si>
  <si>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</si>
  <si>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</si>
  <si>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</si>
  <si>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</si>
  <si>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</si>
  <si>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</si>
  <si>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</si>
  <si>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</si>
  <si>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</si>
  <si>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</si>
  <si>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</si>
  <si>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</si>
  <si>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</si>
  <si>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</si>
  <si>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</si>
  <si>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</si>
  <si>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</si>
  <si>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</si>
  <si>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</si>
  <si>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</si>
  <si>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</si>
  <si>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</si>
  <si>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</si>
  <si>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</si>
  <si>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</si>
  <si>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</si>
  <si>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</si>
  <si>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</si>
  <si>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</si>
  <si>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</si>
  <si>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</si>
  <si>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</si>
  <si>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</si>
  <si>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</si>
  <si>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</si>
  <si>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</si>
  <si>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</si>
  <si>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</si>
  <si>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</si>
  <si>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</si>
  <si>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</si>
  <si>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</si>
  <si>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</si>
  <si>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</si>
  <si>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</si>
  <si>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</si>
  <si>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</si>
  <si>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</si>
  <si>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</si>
  <si>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</si>
  <si>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</si>
  <si>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</si>
  <si>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</si>
  <si>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</si>
  <si>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</si>
  <si>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</si>
  <si>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</si>
  <si>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</si>
  <si>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</si>
  <si>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</si>
  <si>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</si>
  <si>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</si>
  <si>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</si>
  <si>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</si>
  <si>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</si>
  <si>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</si>
  <si>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</si>
  <si>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</si>
  <si>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</si>
  <si>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</si>
  <si>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</si>
  <si>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</si>
  <si>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</si>
  <si>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</si>
  <si>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</si>
  <si>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</si>
  <si>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</si>
  <si>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</si>
  <si>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</si>
  <si>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</si>
  <si>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</si>
  <si>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</si>
  <si>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</si>
  <si>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</si>
  <si>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</si>
  <si>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</si>
  <si>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</si>
  <si>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</si>
  <si>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</si>
  <si>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</si>
  <si>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</si>
  <si>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</si>
  <si>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</si>
  <si>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</si>
  <si>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</si>
  <si>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</si>
  <si>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</si>
  <si>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</si>
  <si>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</si>
  <si>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</si>
  <si>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</si>
  <si>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</si>
  <si>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</si>
  <si>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</si>
  <si>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</si>
  <si>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</si>
  <si>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</si>
  <si>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</si>
  <si>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</si>
  <si>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</si>
  <si>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</si>
  <si>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</si>
  <si>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</si>
  <si>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</si>
  <si>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</si>
  <si>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</si>
  <si>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</si>
  <si>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</si>
  <si>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</si>
  <si>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</si>
  <si>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</si>
  <si>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</si>
  <si>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</si>
  <si>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</si>
  <si>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</si>
  <si>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</si>
  <si>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</si>
  <si>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</si>
  <si>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</si>
  <si>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</si>
  <si>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</si>
  <si>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</si>
  <si>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</si>
  <si>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</si>
  <si>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</si>
  <si>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</si>
  <si>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</si>
  <si>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</si>
  <si>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</si>
  <si>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</si>
  <si>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</si>
  <si>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</si>
  <si>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</si>
  <si>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</si>
  <si>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</si>
  <si>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</si>
  <si>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</si>
  <si>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</si>
  <si>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</si>
  <si>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</si>
  <si>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</si>
  <si>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</si>
  <si>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</si>
  <si>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</si>
  <si>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</si>
  <si>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</si>
  <si>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</si>
  <si>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</si>
  <si>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</si>
  <si>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</si>
  <si>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</si>
  <si>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</si>
  <si>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</si>
  <si>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</si>
  <si>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</si>
  <si>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</si>
  <si>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</si>
  <si>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</si>
  <si>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</si>
  <si>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</si>
  <si>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</si>
  <si>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</si>
  <si>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</si>
  <si>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</si>
  <si>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</si>
  <si>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</si>
  <si>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</si>
  <si>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</si>
  <si>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</si>
  <si>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</si>
  <si>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</si>
  <si>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</si>
  <si>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</si>
  <si>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</si>
  <si>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</si>
  <si>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</si>
  <si>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</si>
  <si>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</si>
  <si>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</si>
  <si>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</si>
  <si>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</si>
  <si>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</si>
  <si>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</si>
  <si>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</si>
  <si>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</si>
  <si>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</si>
  <si>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</si>
  <si>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</si>
  <si>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</si>
  <si>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</si>
  <si>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</si>
  <si>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</si>
  <si>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</si>
  <si>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</si>
  <si>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</si>
  <si>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</si>
  <si>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</si>
  <si>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</si>
  <si>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</si>
  <si>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</si>
  <si>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</si>
  <si>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</si>
  <si>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</si>
  <si>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</si>
  <si>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</si>
  <si>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</si>
  <si>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</si>
  <si>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</si>
  <si>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</si>
  <si>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</si>
  <si>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</si>
  <si>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</si>
  <si>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</si>
  <si>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</si>
  <si>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</si>
  <si>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</si>
  <si>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</si>
  <si>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</si>
  <si>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</si>
  <si>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</si>
  <si>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</si>
  <si>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</si>
  <si>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</si>
  <si>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</si>
  <si>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</si>
  <si>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</si>
  <si>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</si>
  <si>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</si>
  <si>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</si>
  <si>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</si>
  <si>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</si>
  <si>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</si>
  <si>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</si>
  <si>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</si>
  <si>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</si>
  <si>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</si>
  <si>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</si>
  <si>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</si>
  <si>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</si>
  <si>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</si>
  <si>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</si>
  <si>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</si>
  <si>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</si>
  <si>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</si>
  <si>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</si>
  <si>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</si>
  <si>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</si>
  <si>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</si>
  <si>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</si>
  <si>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</si>
  <si>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</si>
  <si>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</si>
  <si>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</si>
  <si>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</si>
  <si>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</si>
  <si>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</si>
  <si>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</si>
  <si>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</si>
  <si>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</si>
  <si>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</si>
  <si>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</si>
  <si>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</si>
  <si>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</si>
  <si>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</si>
  <si>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</si>
  <si>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</si>
  <si>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</si>
  <si>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</si>
  <si>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</si>
  <si>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</si>
  <si>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</si>
  <si>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</si>
  <si>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</si>
  <si>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</si>
  <si>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</si>
  <si>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</si>
  <si>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</si>
  <si>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</si>
  <si>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</si>
  <si>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</si>
  <si>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</si>
  <si>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</si>
  <si>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</si>
  <si>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</si>
  <si>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</si>
  <si>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</si>
  <si>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</si>
  <si>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</si>
  <si>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</si>
  <si>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</si>
  <si>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</si>
  <si>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</si>
  <si>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</si>
  <si>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</si>
  <si>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</si>
  <si>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</si>
  <si>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</si>
  <si>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</si>
  <si>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</si>
  <si>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</si>
  <si>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</si>
  <si>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</si>
  <si>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</si>
  <si>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</si>
  <si>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</si>
  <si>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</si>
  <si>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</si>
  <si>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</si>
  <si>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</si>
  <si>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</si>
  <si>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</si>
  <si>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</si>
  <si>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</si>
  <si>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</si>
  <si>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</si>
  <si>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</si>
  <si>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</si>
  <si>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</si>
  <si>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</si>
  <si>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</si>
  <si>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</si>
  <si>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</si>
  <si>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</si>
  <si>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</si>
  <si>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</si>
  <si>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</si>
  <si>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</si>
  <si>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</si>
  <si>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</si>
  <si>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</si>
  <si>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</si>
  <si>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</si>
  <si>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</si>
  <si>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</si>
  <si>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</si>
  <si>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</si>
  <si>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</si>
  <si>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</si>
  <si>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</si>
  <si>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</si>
  <si>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</si>
  <si>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</si>
  <si>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</si>
  <si>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</si>
  <si>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</si>
  <si>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</si>
  <si>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</si>
  <si>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</si>
  <si>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</si>
  <si>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</si>
  <si>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</si>
  <si>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</si>
  <si>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</si>
  <si>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</si>
  <si>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</si>
  <si>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</si>
  <si>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</si>
  <si>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</si>
  <si>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</si>
  <si>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</si>
  <si>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</si>
  <si>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</si>
  <si>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</si>
  <si>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</si>
  <si>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</si>
  <si>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</si>
  <si>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</si>
  <si>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</si>
  <si>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</si>
  <si>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</si>
  <si>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</si>
  <si>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</si>
  <si>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</si>
  <si>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</si>
  <si>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</si>
  <si>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</si>
  <si>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</si>
  <si>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</si>
  <si>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</si>
  <si>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</si>
  <si>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</si>
  <si>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</si>
  <si>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</si>
  <si>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</si>
  <si>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</si>
  <si>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</si>
  <si>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</si>
  <si>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</si>
  <si>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</si>
  <si>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</si>
  <si>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</si>
  <si>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</si>
  <si>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</si>
  <si>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</si>
  <si>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</si>
  <si>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</si>
  <si>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</si>
  <si>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</si>
  <si>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</si>
  <si>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</si>
  <si>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</si>
  <si>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</si>
  <si>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</si>
  <si>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</si>
  <si>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</si>
  <si>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</si>
  <si>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</si>
  <si>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</si>
  <si>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</si>
  <si>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</si>
  <si>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</si>
  <si>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</si>
  <si>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</si>
  <si>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</si>
  <si>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</si>
  <si>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</si>
  <si>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</si>
  <si>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</si>
  <si>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</si>
  <si>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</si>
  <si>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</si>
  <si>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</si>
  <si>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</si>
  <si>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</si>
  <si>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</si>
  <si>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</si>
  <si>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</si>
  <si>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</si>
  <si>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</si>
  <si>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</si>
  <si>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</si>
  <si>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</si>
  <si>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</si>
  <si>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</si>
  <si>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</si>
  <si>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</si>
  <si>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</si>
  <si>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</si>
  <si>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</si>
  <si>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</si>
  <si>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</si>
  <si>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</si>
  <si>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</si>
  <si>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</si>
  <si>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</si>
  <si>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</si>
  <si>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</si>
  <si>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</si>
  <si>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</si>
  <si>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</si>
  <si>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</si>
  <si>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</si>
  <si>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</si>
  <si>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</si>
  <si>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</si>
  <si>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</si>
  <si>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</si>
  <si>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</si>
  <si>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</si>
  <si>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</si>
  <si>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</si>
  <si>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</si>
  <si>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</si>
  <si>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</si>
  <si>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</si>
  <si>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</si>
  <si>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</si>
  <si>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</si>
  <si>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</si>
  <si>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</si>
  <si>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</si>
  <si>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</si>
  <si>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</si>
  <si>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</si>
  <si>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</si>
  <si>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</si>
  <si>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</si>
  <si>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</si>
  <si>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</si>
  <si>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</si>
  <si>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</si>
  <si>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</si>
  <si>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</si>
  <si>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</si>
  <si>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</si>
  <si>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</si>
  <si>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</si>
  <si>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</si>
  <si>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</si>
  <si>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</si>
  <si>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</si>
  <si>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</si>
  <si>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</si>
  <si>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</si>
  <si>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</si>
  <si>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</si>
  <si>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</si>
  <si>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</si>
  <si>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</si>
  <si>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</si>
  <si>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</si>
  <si>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</si>
  <si>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</si>
  <si>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</si>
  <si>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</si>
  <si>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</si>
  <si>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</si>
  <si>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</si>
  <si>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</si>
  <si>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</si>
  <si>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</si>
  <si>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</si>
  <si>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</si>
  <si>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</si>
  <si>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</si>
  <si>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</si>
  <si>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</si>
  <si>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</si>
  <si>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</si>
  <si>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</si>
  <si>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</si>
  <si>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</si>
  <si>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</si>
  <si>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</si>
  <si>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</si>
  <si>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</si>
  <si>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</si>
  <si>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</si>
  <si>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</si>
  <si>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</si>
  <si>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</si>
  <si>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</si>
  <si>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</si>
  <si>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</si>
  <si>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</si>
  <si>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</si>
  <si>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</si>
  <si>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</si>
  <si>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</si>
  <si>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</si>
  <si>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</si>
  <si>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</si>
  <si>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</si>
  <si>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</si>
  <si>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</si>
  <si>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</si>
  <si>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</si>
  <si>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</si>
  <si>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</si>
  <si>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</si>
  <si>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</si>
  <si>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</si>
  <si>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</si>
  <si>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</si>
  <si>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</si>
  <si>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</si>
  <si>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</si>
  <si>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</si>
  <si>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</si>
  <si>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</si>
  <si>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</si>
  <si>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</si>
  <si>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</si>
  <si>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</si>
  <si>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</si>
  <si>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</si>
  <si>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</si>
  <si>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</si>
  <si>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</si>
  <si>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</si>
  <si>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</si>
  <si>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</si>
  <si>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</si>
  <si>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</si>
  <si>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</si>
  <si>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</si>
  <si>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</si>
  <si>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</si>
  <si>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</si>
  <si>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</si>
  <si>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</si>
  <si>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</si>
  <si>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</si>
  <si>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</si>
  <si>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</si>
  <si>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</si>
  <si>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</si>
  <si>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</si>
  <si>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</si>
  <si>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</si>
  <si>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</si>
  <si>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</si>
  <si>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</si>
  <si>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</si>
  <si>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</si>
  <si>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</si>
  <si>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</si>
  <si>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</si>
  <si>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</si>
  <si>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</si>
  <si>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</si>
  <si>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</si>
  <si>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</si>
  <si>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</si>
  <si>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</si>
  <si>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</si>
  <si>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</si>
  <si>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</si>
  <si>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</si>
  <si>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</si>
  <si>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</si>
  <si>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</si>
  <si>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</si>
  <si>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</si>
  <si>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</si>
  <si>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</si>
  <si>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</si>
  <si>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</si>
  <si>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</si>
  <si>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</si>
  <si>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</si>
  <si>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</si>
  <si>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</si>
  <si>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</si>
  <si>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</si>
  <si>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</si>
  <si>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</si>
  <si>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</si>
  <si>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</si>
  <si>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</si>
  <si>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</si>
  <si>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</si>
  <si>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</si>
  <si>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</si>
  <si>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</si>
  <si>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</si>
  <si>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</si>
  <si>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</si>
  <si>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</si>
  <si>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</si>
  <si>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</si>
  <si>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</si>
  <si>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</si>
  <si>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</si>
  <si>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</si>
  <si>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</si>
  <si>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</si>
  <si>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</si>
  <si>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</si>
  <si>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</si>
  <si>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</si>
  <si>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</si>
  <si>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</si>
  <si>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</si>
  <si>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</si>
  <si>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</si>
  <si>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</si>
  <si>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</si>
  <si>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</si>
  <si>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</si>
  <si>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</si>
  <si>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</si>
  <si>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</si>
  <si>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</si>
  <si>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</si>
  <si>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</si>
  <si>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</si>
  <si>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</si>
  <si>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</si>
  <si>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</si>
  <si>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</si>
  <si>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</si>
  <si>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</si>
  <si>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</si>
  <si>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</si>
  <si>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</si>
  <si>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</si>
  <si>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</si>
  <si>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</si>
  <si>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</si>
  <si>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</si>
  <si>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</si>
  <si>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</si>
  <si>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</si>
  <si>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</si>
  <si>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</si>
  <si>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</si>
  <si>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</si>
  <si>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</si>
  <si>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</si>
  <si>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</si>
  <si>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</si>
  <si>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</si>
  <si>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</si>
  <si>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</si>
  <si>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</si>
  <si>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</si>
  <si>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</si>
  <si>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</si>
  <si>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</si>
  <si>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</si>
  <si>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</si>
  <si>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</si>
  <si>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</si>
  <si>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</si>
  <si>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</si>
  <si>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</si>
  <si>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</si>
  <si>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</si>
  <si>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</si>
  <si>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</si>
  <si>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</si>
  <si>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</si>
  <si>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</si>
  <si>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</si>
  <si>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</si>
  <si>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</si>
  <si>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</si>
  <si>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</si>
  <si>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</si>
  <si>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</si>
  <si>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</si>
  <si>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</si>
  <si>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</si>
  <si>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</si>
  <si>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</si>
  <si>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</si>
  <si>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</si>
  <si>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</si>
  <si>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</si>
  <si>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</si>
  <si>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</si>
  <si>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</si>
  <si>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</si>
  <si>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</si>
  <si>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</si>
  <si>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</si>
  <si>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</si>
  <si>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</si>
  <si>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</si>
  <si>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</si>
  <si>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</si>
  <si>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</si>
  <si>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</si>
  <si>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</si>
  <si>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</si>
  <si>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</si>
  <si>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</si>
  <si>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</si>
  <si>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</si>
  <si>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</si>
  <si>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</si>
  <si>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</si>
  <si>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</si>
  <si>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</si>
  <si>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</si>
  <si>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</si>
  <si>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</si>
  <si>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</si>
  <si>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</si>
  <si>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</si>
  <si>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</si>
  <si>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</si>
  <si>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</si>
  <si>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</si>
  <si>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</si>
  <si>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</si>
  <si>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</si>
  <si>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</si>
  <si>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</si>
  <si>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</si>
  <si>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</si>
  <si>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</si>
  <si>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</si>
  <si>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</si>
  <si>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</si>
  <si>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</si>
  <si>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</si>
  <si>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</si>
  <si>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</si>
  <si>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</si>
  <si>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</si>
  <si>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</si>
  <si>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</si>
  <si>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</si>
  <si>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</si>
  <si>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</si>
  <si>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</si>
  <si>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</si>
  <si>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</si>
  <si>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</si>
  <si>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</si>
  <si>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</si>
  <si>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</si>
  <si>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</si>
  <si>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</si>
  <si>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</si>
  <si>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</si>
  <si>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</si>
  <si>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</si>
  <si>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</si>
  <si>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</si>
  <si>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</si>
  <si>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</si>
  <si>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</si>
  <si>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</si>
  <si>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</si>
  <si>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</si>
  <si>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</si>
  <si>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</si>
  <si>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</si>
  <si>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</si>
  <si>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</si>
  <si>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</si>
  <si>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</si>
  <si>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</si>
  <si>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</si>
  <si>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</si>
  <si>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</si>
  <si>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</si>
  <si>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</si>
  <si>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</si>
  <si>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</si>
  <si>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</si>
  <si>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</si>
  <si>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</si>
  <si>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</si>
  <si>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</si>
  <si>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</si>
  <si>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</si>
  <si>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</si>
  <si>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</si>
  <si>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</si>
  <si>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</si>
  <si>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</si>
  <si>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</si>
  <si>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</si>
  <si>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</si>
  <si>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</si>
  <si>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</si>
  <si>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</si>
  <si>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</si>
  <si>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</si>
  <si>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</si>
  <si>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</si>
  <si>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</si>
  <si>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</si>
  <si>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</si>
  <si>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</si>
  <si>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</si>
  <si>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</si>
  <si>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</si>
  <si>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</si>
  <si>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</si>
  <si>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</si>
  <si>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</si>
  <si>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</si>
  <si>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</si>
  <si>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</si>
  <si>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</si>
  <si>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</si>
  <si>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</si>
  <si>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</si>
  <si>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</si>
  <si>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</si>
  <si>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</si>
  <si>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</si>
  <si>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</si>
  <si>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</si>
  <si>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</si>
  <si>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</si>
  <si>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</si>
  <si>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</si>
  <si>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</si>
  <si>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</si>
  <si>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</si>
  <si>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</si>
  <si>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</si>
  <si>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</si>
  <si>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</si>
  <si>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</si>
  <si>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</si>
  <si>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</si>
  <si>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</si>
  <si>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</si>
  <si>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</si>
  <si>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</si>
  <si>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</si>
  <si>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</si>
  <si>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</si>
  <si>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</si>
  <si>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</si>
  <si>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</si>
  <si>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</si>
  <si>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</si>
  <si>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</si>
  <si>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</si>
  <si>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</si>
  <si>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</si>
  <si>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</si>
  <si>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</si>
  <si>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</si>
  <si>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</si>
  <si>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</si>
  <si>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</si>
  <si>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</si>
  <si>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</si>
  <si>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</si>
  <si>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</si>
  <si>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</si>
  <si>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</si>
  <si>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</si>
  <si>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</si>
  <si>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</si>
  <si>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</si>
  <si>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</si>
  <si>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</si>
  <si>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</si>
  <si>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</si>
  <si>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</si>
  <si>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</si>
  <si>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</si>
  <si>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</si>
  <si>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</si>
  <si>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</si>
  <si>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</si>
  <si>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</si>
  <si>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</si>
  <si>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</si>
  <si>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</si>
  <si>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</si>
  <si>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</si>
  <si>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</si>
  <si>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</si>
  <si>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</si>
  <si>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</si>
  <si>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</si>
  <si>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</si>
  <si>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</si>
  <si>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</si>
  <si>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</si>
  <si>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</si>
  <si>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</si>
  <si>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</si>
  <si>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</si>
  <si>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</si>
  <si>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</si>
  <si>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</si>
  <si>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</si>
  <si>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</si>
  <si>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</si>
  <si>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</si>
  <si>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</si>
  <si>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</si>
  <si>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</si>
  <si>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</si>
  <si>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</si>
  <si>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</si>
  <si>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</si>
  <si>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</si>
  <si>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</si>
  <si>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</si>
  <si>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</si>
  <si>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</si>
  <si>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</si>
  <si>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</si>
  <si>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</si>
  <si>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</si>
  <si>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</si>
  <si>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</si>
  <si>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</si>
  <si>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</si>
  <si>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</si>
  <si>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</si>
  <si>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</si>
  <si>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</si>
  <si>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</si>
  <si>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</si>
  <si>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</si>
  <si>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</si>
  <si>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</si>
  <si>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</si>
  <si>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</si>
  <si>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</si>
  <si>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</si>
  <si>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</si>
  <si>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</si>
  <si>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</si>
  <si>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</si>
  <si>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</si>
  <si>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</si>
  <si>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</si>
  <si>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</si>
  <si>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</si>
  <si>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</si>
  <si>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</si>
  <si>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</si>
  <si>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</si>
  <si>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</si>
  <si>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</si>
  <si>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</si>
  <si>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</si>
  <si>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</si>
  <si>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</si>
  <si>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</si>
  <si>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</si>
  <si>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</si>
  <si>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</si>
  <si>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</si>
  <si>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</si>
  <si>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</si>
  <si>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</si>
  <si>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</si>
  <si>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</si>
  <si>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</si>
  <si>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</si>
  <si>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</si>
  <si>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</si>
  <si>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</si>
  <si>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</si>
  <si>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</si>
  <si>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</si>
  <si>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</si>
  <si>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</si>
  <si>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</si>
  <si>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</si>
  <si>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</si>
  <si>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</si>
  <si>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</si>
  <si>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</si>
  <si>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</si>
  <si>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</si>
  <si>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</si>
  <si>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</si>
  <si>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</si>
  <si>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</si>
  <si>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</si>
  <si>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</si>
  <si>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</si>
  <si>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</si>
  <si>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</si>
  <si>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</si>
  <si>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</si>
  <si>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</si>
  <si>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</si>
  <si>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</si>
  <si>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</si>
  <si>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</si>
  <si>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</si>
  <si>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</si>
  <si>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</si>
  <si>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</si>
  <si>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</si>
  <si>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</si>
  <si>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</si>
  <si>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</si>
  <si>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</si>
  <si>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</si>
  <si>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</si>
  <si>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</si>
  <si>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</si>
  <si>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</si>
  <si>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</si>
  <si>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</si>
  <si>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</si>
  <si>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</si>
  <si>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</si>
  <si>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</si>
  <si>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</si>
  <si>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</si>
  <si>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</si>
  <si>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</si>
  <si>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</si>
  <si>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</si>
  <si>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</si>
  <si>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</si>
  <si>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</si>
  <si>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</si>
  <si>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</si>
  <si>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</si>
  <si>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</si>
  <si>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</si>
  <si>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</si>
  <si>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</si>
  <si>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</si>
  <si>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</si>
  <si>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</si>
  <si>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</si>
  <si>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</si>
  <si>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</si>
  <si>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</si>
  <si>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</si>
  <si>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</si>
  <si>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</si>
  <si>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</si>
  <si>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</si>
  <si>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</si>
  <si>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</si>
  <si>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</si>
  <si>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</si>
  <si>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</si>
  <si>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</si>
  <si>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</si>
  <si>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</si>
  <si>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</si>
  <si>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</si>
  <si>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</si>
  <si>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</si>
  <si>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</si>
  <si>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</si>
  <si>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</si>
  <si>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</si>
  <si>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</si>
  <si>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</si>
  <si>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</si>
  <si>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</si>
  <si>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</si>
  <si>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</si>
  <si>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</si>
  <si>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</si>
  <si>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</si>
  <si>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</si>
  <si>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</si>
  <si>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</si>
  <si>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</si>
  <si>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</si>
  <si>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</si>
  <si>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</si>
  <si>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</si>
  <si>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</si>
  <si>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</si>
  <si>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</si>
  <si>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</si>
  <si>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</si>
  <si>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</si>
  <si>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</si>
  <si>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</si>
  <si>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</si>
  <si>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</si>
  <si>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</si>
  <si>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</si>
  <si>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</si>
  <si>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</si>
  <si>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</si>
  <si>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</si>
  <si>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</si>
  <si>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</si>
  <si>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</si>
  <si>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</si>
  <si>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</si>
  <si>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</si>
  <si>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</si>
  <si>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</si>
  <si>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</si>
  <si>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</si>
  <si>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</si>
  <si>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</si>
  <si>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</si>
  <si>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</si>
  <si>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</si>
  <si>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</si>
  <si>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</si>
  <si>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</si>
  <si>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</si>
  <si>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</si>
  <si>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</si>
  <si>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</si>
  <si>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</si>
  <si>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</si>
  <si>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</si>
  <si>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</si>
  <si>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</si>
  <si>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</si>
  <si>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</si>
  <si>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</si>
  <si>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</si>
  <si>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</si>
  <si>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</si>
  <si>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</si>
  <si>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</si>
  <si>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</si>
  <si>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</si>
  <si>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</si>
  <si>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</si>
  <si>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</si>
  <si>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</si>
  <si>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</si>
  <si>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</si>
  <si>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</si>
  <si>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</si>
  <si>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</si>
  <si>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</si>
  <si>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</si>
  <si>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</si>
  <si>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</si>
  <si>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</si>
  <si>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</si>
  <si>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</si>
  <si>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</si>
  <si>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</si>
  <si>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</si>
  <si>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</si>
  <si>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</si>
  <si>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</si>
  <si>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</si>
  <si>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</si>
  <si>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</si>
  <si>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</si>
  <si>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</si>
  <si>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</si>
  <si>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</si>
  <si>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</si>
  <si>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</si>
  <si>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</si>
  <si>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</si>
  <si>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</si>
  <si>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</si>
  <si>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</si>
  <si>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</si>
  <si>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</si>
  <si>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</si>
  <si>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</si>
  <si>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</si>
  <si>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</si>
  <si>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</si>
  <si>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</si>
  <si>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</si>
  <si>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</si>
  <si>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</si>
  <si>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</si>
  <si>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</si>
  <si>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</si>
  <si>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</si>
  <si>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</si>
  <si>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</si>
  <si>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</si>
  <si>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</si>
  <si>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</si>
  <si>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</si>
  <si>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</si>
  <si>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</si>
  <si>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</si>
  <si>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</si>
  <si>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</si>
  <si>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</si>
  <si>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</si>
  <si>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</si>
  <si>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</si>
  <si>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</si>
  <si>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</si>
  <si>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</si>
  <si>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</si>
  <si>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</si>
  <si>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</si>
  <si>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</si>
  <si>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</si>
  <si>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</si>
  <si>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</si>
  <si>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</si>
  <si>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</si>
  <si>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</si>
  <si>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</si>
  <si>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</si>
  <si>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</si>
  <si>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</si>
  <si>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</si>
  <si>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</si>
  <si>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</si>
  <si>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</si>
  <si>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</si>
  <si>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</si>
  <si>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</si>
  <si>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</si>
  <si>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</si>
  <si>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</si>
  <si>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</si>
  <si>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</si>
  <si>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</si>
  <si>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</si>
  <si>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</si>
  <si>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</si>
  <si>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</si>
  <si>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</si>
  <si>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</si>
  <si>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</si>
  <si>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</si>
  <si>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</si>
  <si>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</si>
  <si>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</si>
  <si>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</si>
  <si>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</si>
  <si>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</si>
  <si>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</si>
  <si>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</si>
  <si>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</si>
  <si>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</si>
  <si>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</si>
  <si>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</si>
  <si>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</si>
  <si>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</si>
  <si>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</si>
  <si>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</si>
  <si>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</si>
  <si>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</si>
  <si>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</si>
  <si>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</si>
  <si>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</si>
  <si>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</si>
  <si>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</si>
  <si>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</si>
  <si>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</si>
  <si>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</si>
  <si>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</si>
  <si>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</si>
  <si>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</si>
  <si>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</si>
  <si>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</si>
  <si>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</si>
  <si>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</si>
  <si>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</si>
  <si>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</si>
  <si>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</si>
  <si>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</si>
  <si>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</si>
  <si>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</si>
  <si>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</si>
  <si>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</si>
  <si>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</si>
  <si>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</si>
  <si>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</si>
  <si>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</si>
  <si>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</si>
  <si>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</si>
  <si>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</si>
  <si>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</si>
  <si>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</si>
  <si>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</si>
  <si>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</si>
  <si>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</si>
  <si>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</si>
  <si>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</si>
  <si>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</si>
  <si>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</si>
  <si>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</si>
  <si>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</si>
  <si>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</si>
  <si>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</si>
  <si>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</si>
  <si>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</si>
  <si>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</si>
  <si>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</si>
  <si>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</si>
  <si>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</si>
  <si>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</si>
  <si>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</si>
  <si>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</si>
  <si>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</si>
  <si>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</si>
  <si>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</si>
  <si>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</si>
  <si>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</si>
  <si>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</si>
  <si>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</si>
  <si>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</si>
  <si>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</si>
  <si>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</si>
  <si>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</si>
  <si>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</si>
  <si>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</si>
  <si>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</si>
  <si>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</si>
  <si>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</si>
  <si>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</si>
  <si>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</si>
  <si>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</si>
  <si>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</si>
  <si>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</si>
  <si>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</si>
  <si>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</si>
  <si>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</si>
  <si>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</si>
  <si>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</si>
  <si>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</si>
  <si>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</si>
  <si>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</si>
  <si>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</si>
  <si>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</si>
  <si>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</si>
  <si>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</si>
  <si>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</si>
  <si>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</si>
  <si>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</si>
  <si>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</si>
  <si>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</si>
  <si>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</si>
  <si>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</si>
  <si>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</si>
  <si>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</si>
  <si>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</si>
  <si>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</si>
  <si>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</si>
  <si>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</si>
  <si>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</si>
  <si>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</si>
  <si>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</si>
  <si>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</si>
  <si>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</si>
  <si>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</si>
  <si>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</si>
  <si>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</si>
  <si>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</si>
  <si>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</si>
  <si>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</si>
  <si>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</si>
  <si>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</si>
  <si>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</si>
  <si>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</si>
  <si>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</si>
  <si>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</si>
  <si>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</si>
  <si>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</si>
  <si>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</si>
  <si>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</si>
  <si>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</si>
  <si>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</si>
  <si>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</si>
  <si>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</si>
  <si>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</si>
  <si>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</si>
  <si>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</si>
  <si>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</si>
  <si>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</si>
  <si>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</si>
  <si>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</si>
  <si>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</si>
  <si>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</si>
  <si>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</si>
  <si>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</si>
  <si>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</si>
  <si>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</si>
  <si>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</si>
  <si>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</si>
  <si>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</si>
  <si>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</si>
  <si>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</si>
  <si>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</si>
  <si>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</si>
  <si>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</si>
  <si>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</si>
  <si>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</si>
  <si>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</si>
  <si>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</si>
  <si>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</si>
  <si>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</si>
  <si>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</si>
  <si>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</si>
  <si>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</si>
  <si>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</si>
  <si>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</si>
  <si>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</si>
  <si>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</si>
  <si>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</si>
  <si>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</si>
  <si>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</si>
  <si>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</si>
  <si>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</si>
  <si>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</si>
  <si>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</si>
  <si>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</si>
  <si>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</si>
  <si>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</si>
  <si>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</si>
  <si>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</si>
  <si>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</si>
  <si>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</si>
  <si>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</si>
  <si>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</si>
  <si>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</si>
  <si>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</si>
  <si>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</si>
  <si>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</si>
  <si>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</si>
  <si>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</si>
  <si>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</si>
  <si>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</si>
  <si>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</si>
  <si>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</si>
  <si>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</si>
  <si>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</si>
  <si>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</si>
  <si>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</si>
  <si>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</si>
  <si>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</si>
  <si>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</si>
  <si>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</si>
  <si>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</si>
  <si>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</si>
  <si>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</si>
  <si>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</si>
  <si>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</si>
  <si>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</si>
  <si>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</si>
  <si>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</si>
  <si>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</si>
  <si>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</si>
  <si>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</si>
  <si>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</si>
  <si>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</si>
  <si>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</si>
  <si>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</si>
  <si>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</si>
  <si>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</si>
  <si>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</si>
  <si>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</si>
  <si>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</si>
  <si>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</si>
  <si>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</si>
  <si>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</si>
  <si>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</si>
  <si>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</si>
  <si>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</si>
  <si>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</si>
  <si>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</si>
  <si>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</si>
  <si>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</si>
  <si>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</si>
  <si>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</si>
  <si>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</si>
  <si>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</si>
  <si>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</si>
  <si>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</si>
  <si>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</si>
  <si>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</si>
  <si>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</si>
  <si>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</si>
  <si>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</si>
  <si>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</si>
  <si>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</si>
  <si>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</si>
  <si>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</si>
  <si>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</si>
  <si>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</si>
  <si>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</si>
  <si>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</si>
  <si>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</si>
  <si>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</si>
  <si>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</si>
  <si>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</si>
  <si>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</si>
  <si>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</si>
  <si>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</si>
  <si>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</si>
  <si>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</si>
  <si>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</si>
  <si>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</si>
  <si>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</si>
  <si>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</si>
  <si>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</si>
  <si>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</si>
  <si>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</si>
  <si>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</si>
  <si>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</si>
  <si>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</si>
  <si>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</si>
  <si>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</si>
  <si>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</si>
  <si>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</si>
  <si>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</si>
  <si>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</si>
  <si>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</si>
  <si>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</si>
  <si>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</si>
  <si>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</si>
  <si>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</si>
  <si>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</si>
  <si>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</si>
  <si>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</si>
  <si>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</si>
  <si>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</si>
  <si>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</si>
  <si>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</si>
  <si>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</si>
  <si>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</si>
  <si>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</si>
  <si>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</si>
  <si>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</si>
  <si>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</si>
  <si>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</si>
  <si>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</si>
  <si>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</si>
  <si>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</si>
  <si>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</si>
  <si>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</si>
  <si>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</si>
  <si>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</si>
  <si>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</si>
  <si>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</si>
  <si>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</si>
  <si>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</si>
  <si>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</si>
  <si>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</si>
  <si>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</si>
  <si>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</si>
  <si>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</si>
  <si>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</si>
  <si>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</si>
  <si>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</si>
  <si>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</si>
  <si>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</si>
  <si>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</si>
  <si>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</si>
  <si>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</si>
  <si>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</si>
  <si>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</si>
  <si>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</si>
  <si>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</si>
  <si>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</si>
  <si>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</si>
  <si>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</si>
  <si>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</si>
  <si>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</si>
  <si>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</si>
  <si>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</si>
  <si>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</si>
  <si>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</si>
  <si>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</si>
  <si>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</si>
  <si>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</si>
  <si>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</si>
  <si>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</si>
  <si>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</si>
  <si>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</si>
  <si>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</si>
  <si>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</si>
  <si>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</si>
  <si>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</si>
  <si>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</si>
  <si>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</si>
  <si>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</si>
  <si>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</si>
  <si>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</si>
  <si>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</si>
  <si>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</si>
  <si>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</si>
  <si>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</si>
  <si>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</si>
  <si>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</si>
  <si>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</si>
  <si>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</si>
  <si>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</si>
  <si>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</si>
  <si>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</si>
  <si>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</si>
  <si>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</si>
  <si>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</si>
  <si>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</si>
  <si>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</si>
  <si>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</si>
  <si>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</si>
  <si>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</si>
  <si>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</si>
  <si>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</si>
  <si>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</si>
  <si>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</si>
  <si>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</si>
  <si>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</si>
  <si>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</si>
  <si>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</si>
  <si>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</si>
  <si>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</si>
  <si>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</si>
  <si>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</si>
  <si>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</si>
  <si>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</si>
  <si>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</si>
  <si>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</si>
  <si>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</si>
  <si>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</si>
  <si>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</si>
  <si>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</si>
  <si>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</si>
  <si>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</si>
  <si>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</si>
  <si>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</si>
  <si>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</si>
  <si>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</si>
  <si>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</si>
  <si>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</si>
  <si>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</si>
  <si>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</si>
  <si>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</si>
  <si>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</si>
  <si>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</si>
  <si>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</si>
  <si>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</si>
  <si>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</si>
  <si>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</si>
  <si>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</si>
  <si>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</si>
  <si>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</si>
  <si>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</si>
  <si>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</si>
  <si>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</si>
  <si>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</si>
  <si>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</si>
  <si>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</si>
  <si>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</si>
  <si>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</si>
  <si>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</si>
  <si>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</si>
  <si>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</si>
  <si>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</si>
  <si>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</si>
  <si>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</si>
  <si>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</si>
  <si>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</si>
  <si>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</si>
  <si>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</si>
  <si>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</si>
  <si>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</si>
  <si>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</si>
  <si>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</si>
  <si>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</si>
  <si>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</si>
  <si>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</si>
  <si>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</si>
  <si>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</si>
  <si>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</si>
  <si>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</si>
  <si>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</si>
  <si>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</si>
  <si>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</si>
  <si>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</si>
  <si>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</si>
  <si>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</si>
  <si>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</si>
  <si>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</si>
  <si>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</si>
  <si>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</si>
  <si>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</si>
  <si>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</si>
  <si>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</si>
  <si>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</si>
  <si>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</si>
  <si>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</si>
  <si>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</si>
  <si>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</si>
  <si>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</si>
  <si>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</si>
  <si>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</si>
  <si>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</si>
  <si>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</si>
  <si>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</si>
  <si>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</si>
  <si>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</si>
  <si>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</si>
  <si>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</si>
  <si>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</si>
  <si>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</si>
  <si>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</si>
  <si>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</si>
  <si>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</si>
  <si>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</si>
  <si>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</si>
  <si>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</si>
  <si>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</si>
  <si>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</si>
  <si>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</si>
  <si>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</si>
  <si>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</si>
  <si>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</si>
  <si>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</si>
  <si>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</si>
  <si>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</si>
  <si>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</si>
  <si>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</si>
  <si>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</si>
  <si>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</si>
  <si>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</si>
  <si>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</si>
  <si>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</si>
  <si>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</si>
  <si>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</si>
  <si>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</si>
  <si>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</si>
  <si>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</si>
  <si>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</si>
  <si>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</si>
  <si>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</si>
  <si>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</si>
  <si>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</si>
  <si>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</si>
  <si>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</si>
  <si>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</si>
  <si>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</si>
  <si>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</si>
  <si>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</si>
  <si>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</si>
  <si>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</si>
  <si>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</si>
  <si>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</si>
  <si>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</si>
  <si>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</si>
  <si>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</si>
  <si>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</si>
  <si>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</si>
  <si>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</si>
  <si>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</si>
  <si>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</si>
  <si>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</si>
  <si>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</si>
  <si>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</si>
  <si>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</si>
  <si>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</si>
  <si>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</si>
  <si>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</si>
  <si>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</si>
  <si>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</si>
  <si>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</si>
  <si>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</si>
  <si>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</si>
  <si>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</si>
  <si>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</si>
  <si>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</si>
  <si>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</si>
  <si>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</si>
  <si>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</si>
  <si>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</si>
  <si>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</si>
  <si>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</si>
  <si>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</si>
  <si>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</si>
  <si>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</si>
  <si>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</si>
  <si>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</si>
  <si>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</si>
  <si>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</si>
  <si>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</si>
  <si>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</si>
  <si>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</si>
  <si>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</si>
  <si>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</si>
  <si>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</si>
  <si>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</si>
  <si>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</si>
  <si>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</si>
  <si>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</si>
  <si>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</si>
  <si>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</si>
  <si>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</si>
  <si>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</si>
  <si>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</si>
  <si>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</si>
  <si>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</si>
  <si>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</si>
  <si>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</si>
  <si>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</si>
  <si>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</si>
  <si>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</si>
  <si>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</si>
  <si>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</si>
  <si>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</si>
  <si>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</si>
  <si>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</si>
  <si>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</si>
  <si>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</si>
  <si>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</si>
  <si>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</si>
  <si>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</si>
  <si>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</si>
  <si>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</si>
  <si>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</si>
  <si>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</si>
  <si>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</si>
  <si>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</si>
  <si>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</si>
  <si>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</si>
  <si>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</si>
  <si>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</si>
  <si>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</si>
  <si>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</si>
  <si>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</si>
  <si>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</si>
  <si>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</si>
  <si>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</si>
  <si>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</si>
  <si>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</si>
  <si>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</si>
  <si>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</si>
  <si>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</si>
  <si>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</si>
  <si>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</si>
  <si>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</si>
  <si>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</si>
  <si>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</si>
  <si>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</si>
  <si>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</si>
  <si>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</si>
  <si>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</si>
  <si>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</si>
  <si>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</si>
  <si>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</si>
  <si>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</si>
  <si>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</si>
  <si>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</si>
  <si>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</si>
  <si>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</si>
  <si>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</si>
  <si>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</si>
  <si>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</si>
  <si>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</si>
  <si>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</si>
  <si>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</si>
  <si>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</si>
  <si>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</si>
  <si>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</si>
  <si>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</si>
  <si>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</si>
  <si>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</si>
  <si>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</si>
  <si>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</si>
  <si>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</si>
  <si>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</si>
  <si>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</si>
  <si>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</si>
  <si>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</si>
  <si>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</si>
  <si>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</si>
  <si>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</si>
  <si>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</si>
  <si>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</si>
  <si>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</si>
  <si>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</si>
  <si>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</si>
  <si>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</si>
  <si>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</si>
  <si>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</si>
  <si>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</si>
  <si>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</si>
  <si>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</si>
  <si>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</si>
  <si>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</si>
  <si>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</si>
  <si>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</si>
  <si>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</si>
  <si>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</si>
  <si>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</si>
  <si>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</si>
  <si>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</si>
  <si>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</si>
  <si>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</si>
  <si>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</si>
  <si>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</si>
  <si>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</si>
  <si>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</si>
  <si>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</si>
  <si>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</si>
  <si>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</si>
  <si>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</si>
  <si>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</si>
  <si>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</si>
  <si>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</si>
  <si>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</si>
  <si>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</si>
  <si>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</si>
  <si>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</si>
  <si>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</si>
  <si>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</si>
  <si>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</si>
  <si>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</si>
  <si>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</si>
  <si>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</si>
  <si>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</si>
  <si>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</si>
  <si>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</si>
  <si>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</si>
  <si>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</si>
  <si>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</si>
  <si>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</si>
  <si>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</si>
  <si>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</si>
  <si>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</si>
  <si>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</si>
  <si>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</si>
  <si>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</si>
  <si>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</si>
  <si>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</si>
  <si>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</si>
  <si>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</si>
  <si>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</si>
  <si>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</si>
  <si>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</si>
  <si>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</si>
  <si>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</si>
  <si>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</si>
  <si>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</si>
  <si>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</si>
  <si>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</si>
  <si>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</si>
  <si>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</si>
  <si>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</si>
  <si>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</si>
  <si>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</si>
  <si>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</si>
  <si>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</si>
  <si>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</si>
  <si>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</si>
  <si>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</si>
  <si>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</si>
  <si>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</si>
  <si>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</si>
  <si>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</si>
  <si>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</si>
  <si>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</si>
  <si>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</si>
  <si>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</si>
  <si>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</si>
  <si>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</si>
  <si>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</si>
  <si>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</si>
  <si>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</si>
  <si>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</si>
  <si>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</si>
  <si>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</si>
  <si>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</si>
  <si>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</si>
  <si>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</si>
  <si>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</si>
  <si>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</si>
  <si>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</si>
  <si>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</si>
  <si>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</si>
  <si>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</si>
  <si>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</si>
  <si>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</si>
  <si>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</si>
  <si>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</si>
  <si>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</si>
  <si>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</si>
  <si>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</si>
  <si>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</si>
  <si>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</si>
  <si>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</si>
  <si>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</si>
  <si>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</si>
  <si>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</si>
  <si>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</si>
  <si>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</si>
  <si>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</si>
  <si>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</si>
  <si>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</si>
  <si>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</si>
  <si>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</si>
  <si>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</si>
  <si>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</si>
  <si>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</si>
  <si>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</si>
  <si>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</si>
  <si>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</si>
  <si>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</si>
  <si>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</si>
  <si>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</si>
  <si>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</si>
  <si>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</si>
  <si>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</si>
  <si>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</si>
  <si>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</si>
  <si>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</si>
  <si>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</si>
  <si>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</si>
  <si>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</si>
  <si>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</si>
  <si>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</si>
  <si>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</si>
  <si>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</si>
  <si>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</si>
  <si>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</si>
  <si>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</si>
  <si>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</si>
  <si>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</si>
  <si>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</si>
  <si>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</si>
  <si>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</si>
  <si>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</si>
  <si>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</si>
  <si>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</si>
  <si>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</si>
  <si>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</si>
  <si>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</si>
  <si>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</si>
  <si>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</si>
  <si>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</si>
  <si>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</si>
  <si>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</si>
  <si>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</si>
  <si>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</si>
  <si>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</si>
  <si>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</si>
  <si>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</si>
  <si>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</si>
  <si>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</si>
  <si>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</si>
  <si>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</si>
  <si>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</si>
  <si>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</si>
  <si>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</si>
  <si>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</si>
  <si>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</si>
  <si>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</si>
  <si>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</si>
  <si>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</si>
  <si>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</si>
  <si>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</si>
  <si>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</si>
  <si>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</si>
  <si>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</si>
  <si>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</si>
  <si>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</si>
  <si>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</si>
  <si>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</si>
  <si>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</si>
  <si>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</si>
  <si>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</si>
  <si>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</si>
  <si>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</si>
  <si>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</si>
  <si>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</si>
  <si>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</si>
  <si>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</si>
  <si>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</si>
  <si>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</si>
  <si>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</si>
  <si>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</si>
  <si>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</si>
  <si>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</si>
  <si>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</si>
  <si>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</si>
  <si>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</si>
  <si>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</si>
  <si>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</si>
  <si>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</si>
  <si>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</si>
  <si>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</si>
  <si>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</si>
  <si>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</si>
  <si>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</si>
  <si>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</si>
  <si>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</si>
  <si>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</si>
  <si>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</si>
  <si>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</si>
  <si>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</si>
  <si>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</si>
  <si>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</si>
  <si>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</si>
  <si>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</si>
  <si>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</si>
  <si>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</si>
  <si>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</si>
  <si>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</si>
  <si>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</si>
  <si>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</si>
  <si>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</si>
  <si>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</si>
  <si>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</si>
  <si>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</si>
  <si>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</si>
  <si>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</si>
  <si>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</si>
  <si>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</si>
  <si>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</si>
  <si>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</si>
  <si>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</si>
  <si>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</si>
  <si>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</si>
  <si>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</si>
  <si>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</si>
  <si>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</si>
  <si>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</si>
  <si>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</si>
  <si>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</si>
  <si>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</si>
  <si>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</si>
  <si>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</si>
  <si>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</si>
  <si>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</si>
  <si>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</si>
  <si>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</si>
  <si>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</si>
  <si>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</si>
  <si>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</si>
  <si>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</si>
  <si>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</si>
  <si>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</si>
  <si>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</si>
  <si>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</si>
  <si>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</si>
  <si>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</si>
  <si>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</si>
  <si>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</si>
  <si>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</si>
  <si>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</si>
  <si>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</si>
  <si>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</si>
  <si>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</si>
  <si>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</si>
  <si>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</si>
  <si>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</si>
  <si>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</si>
  <si>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</si>
  <si>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</si>
  <si>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</si>
  <si>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</si>
  <si>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</si>
  <si>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</si>
  <si>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</si>
  <si>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</si>
  <si>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</si>
  <si>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</si>
  <si>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</si>
  <si>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</si>
  <si>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</si>
  <si>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</si>
  <si>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</si>
  <si>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</si>
  <si>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</si>
  <si>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</si>
  <si>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</si>
  <si>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</si>
  <si>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</si>
  <si>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</si>
  <si>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</si>
  <si>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</si>
  <si>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</si>
  <si>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</si>
  <si>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</si>
  <si>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</si>
  <si>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</si>
  <si>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</si>
  <si>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</si>
  <si>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</si>
  <si>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</si>
  <si>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</si>
  <si>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</si>
  <si>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</si>
  <si>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</si>
  <si>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</si>
  <si>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</si>
  <si>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</si>
  <si>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</si>
  <si>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</si>
  <si>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</si>
  <si>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</si>
  <si>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</si>
  <si>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</si>
  <si>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</si>
  <si>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</si>
  <si>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</si>
  <si>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</si>
  <si>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</si>
  <si>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</si>
  <si>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</si>
  <si>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</si>
  <si>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</si>
  <si>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</si>
  <si>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</si>
  <si>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</si>
  <si>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</si>
  <si>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</si>
  <si>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</si>
  <si>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</si>
  <si>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</si>
  <si>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</si>
  <si>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</si>
  <si>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</si>
  <si>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</si>
  <si>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</si>
  <si>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</si>
  <si>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</si>
  <si>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</si>
  <si>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</si>
  <si>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</si>
  <si>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</si>
  <si>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</si>
  <si>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</si>
  <si>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</si>
  <si>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</si>
  <si>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</si>
  <si>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</si>
  <si>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</si>
  <si>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</si>
  <si>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</si>
  <si>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</si>
  <si>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</si>
  <si>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</si>
  <si>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</si>
  <si>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</si>
  <si>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</si>
  <si>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</si>
  <si>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</si>
  <si>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</si>
  <si>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</si>
  <si>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</si>
  <si>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</si>
  <si>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</si>
  <si>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</si>
  <si>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</si>
  <si>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</si>
  <si>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</si>
  <si>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</si>
  <si>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</si>
  <si>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</si>
  <si>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</si>
  <si>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</si>
  <si>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</si>
  <si>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</si>
  <si>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</si>
  <si>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</si>
  <si>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</si>
  <si>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</si>
  <si>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</si>
  <si>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</si>
  <si>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</si>
  <si>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</si>
  <si>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</si>
  <si>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</si>
  <si>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</si>
  <si>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</si>
  <si>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</si>
  <si>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</si>
  <si>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</si>
  <si>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</si>
  <si>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</si>
  <si>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</si>
  <si>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</si>
  <si>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</si>
  <si>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</si>
  <si>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</si>
  <si>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</si>
  <si>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</si>
  <si>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</si>
  <si>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</si>
  <si>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</si>
  <si>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</si>
  <si>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</si>
  <si>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</si>
  <si>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</si>
  <si>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</si>
  <si>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</si>
  <si>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</si>
  <si>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</si>
  <si>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</si>
  <si>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</si>
  <si>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</si>
  <si>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</si>
  <si>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</si>
  <si>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</si>
  <si>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</si>
  <si>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</si>
  <si>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</si>
  <si>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</si>
  <si>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</si>
  <si>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</si>
  <si>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</si>
  <si>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</si>
  <si>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</si>
  <si>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</si>
  <si>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</si>
  <si>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</si>
  <si>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</si>
  <si>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</si>
  <si>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</si>
  <si>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</si>
  <si>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</si>
  <si>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</si>
  <si>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</si>
  <si>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</si>
  <si>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</si>
  <si>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</si>
  <si>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</si>
  <si>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</si>
  <si>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</si>
  <si>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</si>
  <si>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</si>
  <si>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</si>
  <si>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</si>
  <si>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</si>
  <si>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</si>
  <si>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</si>
  <si>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</si>
  <si>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</si>
  <si>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</si>
  <si>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</si>
  <si>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</si>
  <si>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</si>
  <si>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</si>
  <si>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</si>
  <si>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</si>
  <si>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</si>
  <si>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</si>
  <si>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</si>
  <si>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</si>
  <si>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</si>
  <si>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</si>
  <si>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</si>
  <si>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</si>
  <si>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</si>
  <si>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</si>
  <si>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</si>
  <si>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</si>
  <si>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</si>
  <si>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</si>
  <si>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</si>
  <si>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</si>
  <si>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</si>
  <si>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</si>
  <si>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</si>
  <si>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</si>
  <si>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</si>
  <si>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</si>
  <si>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</si>
  <si>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</si>
  <si>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</si>
  <si>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</si>
  <si>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</si>
  <si>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</si>
  <si>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</si>
  <si>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</si>
  <si>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</si>
  <si>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</si>
  <si>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</si>
  <si>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</si>
  <si>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</si>
  <si>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</si>
  <si>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</si>
  <si>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</si>
  <si>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</si>
  <si>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</si>
  <si>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</si>
  <si>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</si>
  <si>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</si>
  <si>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</si>
  <si>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</si>
  <si>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</si>
  <si>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</si>
  <si>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</si>
  <si>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</si>
  <si>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</si>
  <si>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</si>
  <si>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</si>
  <si>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</si>
  <si>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</si>
  <si>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</si>
  <si>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</si>
  <si>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</si>
  <si>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</si>
  <si>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</si>
  <si>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</si>
  <si>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</si>
  <si>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</si>
  <si>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</si>
  <si>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</si>
  <si>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</si>
  <si>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</si>
  <si>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</si>
  <si>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</si>
  <si>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</si>
  <si>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</si>
  <si>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</si>
  <si>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</si>
  <si>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</si>
  <si>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</si>
  <si>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</si>
  <si>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</si>
  <si>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</si>
  <si>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</si>
  <si>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</si>
  <si>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</si>
  <si>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</si>
  <si>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</si>
  <si>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</si>
  <si>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</si>
  <si>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</si>
  <si>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</si>
  <si>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</si>
  <si>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</si>
  <si>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</si>
  <si>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</si>
  <si>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</si>
  <si>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</si>
  <si>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</si>
  <si>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</si>
  <si>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</si>
  <si>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</si>
  <si>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</si>
  <si>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</si>
  <si>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</si>
  <si>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</si>
  <si>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</si>
  <si>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</si>
  <si>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</si>
  <si>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</si>
  <si>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</si>
  <si>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</si>
  <si>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</si>
  <si>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</si>
  <si>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</si>
  <si>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</si>
  <si>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</si>
  <si>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</si>
  <si>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</si>
  <si>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</si>
  <si>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</si>
  <si>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</si>
  <si>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</si>
  <si>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</si>
  <si>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</si>
  <si>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</si>
  <si>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</si>
  <si>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</si>
  <si>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</si>
  <si>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</si>
  <si>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</si>
  <si>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</si>
  <si>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</si>
  <si>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</si>
  <si>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</si>
  <si>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</si>
  <si>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</si>
  <si>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</si>
  <si>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</si>
  <si>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</si>
  <si>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</si>
  <si>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</si>
  <si>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</si>
  <si>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</si>
  <si>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</si>
  <si>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</si>
  <si>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</si>
  <si>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</si>
  <si>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</si>
  <si>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</si>
  <si>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</si>
  <si>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</si>
  <si>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</si>
  <si>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</si>
  <si>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</si>
  <si>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</si>
  <si>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</si>
  <si>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</si>
  <si>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</si>
  <si>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</si>
  <si>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</si>
  <si>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</si>
  <si>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</si>
  <si>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</si>
  <si>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</si>
  <si>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</si>
  <si>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</si>
  <si>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</si>
  <si>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</si>
  <si>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</si>
  <si>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</si>
  <si>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</si>
  <si>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</si>
  <si>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</si>
  <si>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</si>
  <si>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</si>
  <si>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</si>
  <si>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</si>
  <si>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</si>
  <si>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</si>
  <si>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</si>
  <si>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</si>
  <si>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</si>
  <si>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</si>
  <si>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</si>
  <si>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</si>
  <si>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</si>
  <si>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</si>
  <si>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</si>
  <si>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</si>
  <si>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</si>
  <si>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</si>
  <si>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</si>
  <si>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</si>
  <si>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</si>
  <si>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</si>
  <si>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</si>
  <si>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</si>
  <si>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</si>
  <si>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</si>
  <si>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</si>
  <si>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</si>
  <si>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</si>
  <si>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</si>
  <si>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</si>
  <si>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</si>
  <si>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</si>
  <si>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</si>
  <si>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</si>
  <si>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</si>
  <si>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</si>
  <si>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</si>
  <si>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</si>
  <si>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</si>
  <si>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</si>
  <si>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</si>
  <si>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</si>
  <si>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</si>
  <si>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</si>
  <si>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</si>
  <si>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</si>
  <si>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</si>
  <si>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</si>
  <si>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</si>
  <si>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</si>
  <si>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</si>
  <si>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</si>
  <si>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</si>
  <si>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</si>
  <si>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</si>
  <si>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</si>
  <si>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</si>
  <si>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</si>
  <si>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</si>
  <si>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</si>
  <si>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</si>
  <si>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</si>
  <si>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</si>
  <si>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</si>
  <si>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</si>
  <si>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</si>
  <si>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</si>
  <si>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</si>
  <si>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</si>
  <si>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</si>
  <si>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</si>
  <si>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</si>
  <si>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</si>
  <si>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</si>
  <si>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</si>
  <si>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</si>
  <si>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</si>
  <si>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</si>
  <si>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</si>
  <si>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</si>
  <si>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</si>
  <si>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</si>
  <si>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</si>
  <si>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</si>
  <si>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</si>
  <si>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</si>
  <si>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</si>
  <si>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</si>
  <si>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</si>
  <si>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</si>
  <si>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</si>
  <si>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</si>
  <si>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</si>
  <si>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</si>
  <si>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</si>
  <si>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</si>
  <si>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</si>
  <si>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</si>
  <si>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</si>
  <si>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</si>
  <si>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</si>
  <si>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</si>
  <si>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</si>
  <si>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</si>
  <si>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</si>
  <si>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</si>
  <si>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</si>
  <si>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</si>
  <si>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</si>
  <si>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</si>
  <si>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</si>
  <si>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</si>
  <si>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</si>
  <si>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</si>
  <si>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</si>
  <si>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</si>
  <si>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</si>
  <si>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</si>
  <si>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</si>
  <si>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</si>
  <si>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</si>
  <si>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</si>
  <si>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</si>
  <si>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</si>
  <si>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</si>
  <si>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</si>
  <si>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</si>
  <si>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</si>
  <si>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</si>
  <si>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</si>
  <si>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</si>
  <si>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</si>
  <si>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</si>
  <si>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</si>
  <si>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</si>
  <si>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</si>
  <si>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</si>
  <si>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</si>
  <si>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</si>
  <si>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</si>
  <si>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</si>
  <si>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</si>
  <si>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</si>
  <si>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</si>
  <si>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</si>
  <si>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</si>
  <si>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</si>
  <si>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</si>
  <si>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</si>
  <si>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</si>
  <si>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</si>
  <si>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</si>
  <si>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</si>
  <si>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</si>
  <si>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</si>
  <si>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</si>
  <si>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</si>
  <si>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</si>
  <si>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</si>
  <si>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</si>
  <si>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</si>
  <si>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</si>
  <si>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</si>
  <si>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</si>
  <si>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</si>
  <si>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</si>
  <si>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</si>
  <si>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</si>
  <si>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</si>
  <si>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</si>
  <si>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</si>
  <si>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</si>
  <si>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</si>
  <si>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</si>
  <si>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</si>
  <si>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</si>
  <si>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</si>
  <si>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</si>
  <si>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</si>
  <si>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</si>
  <si>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</si>
  <si>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</si>
  <si>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</si>
  <si>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</si>
  <si>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</si>
  <si>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</si>
  <si>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</si>
  <si>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</si>
  <si>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</si>
  <si>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</si>
  <si>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</si>
  <si>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</si>
  <si>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</si>
  <si>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</si>
  <si>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</si>
  <si>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</si>
  <si>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</si>
  <si>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</si>
  <si>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</si>
  <si>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</si>
  <si>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</si>
  <si>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</si>
  <si>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</si>
  <si>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</si>
  <si>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</si>
  <si>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</si>
  <si>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</si>
  <si>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</si>
  <si>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</si>
  <si>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</si>
  <si>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</si>
  <si>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</si>
  <si>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</si>
  <si>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</si>
  <si>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</si>
  <si>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</si>
  <si>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</si>
  <si>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</si>
  <si>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</si>
  <si>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</si>
  <si>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</si>
  <si>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</si>
  <si>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</si>
  <si>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</si>
  <si>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</si>
  <si>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</si>
  <si>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</si>
  <si>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</si>
  <si>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</si>
  <si>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</si>
  <si>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</si>
  <si>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</si>
  <si>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</si>
  <si>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</si>
  <si>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</si>
  <si>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</si>
  <si>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</si>
  <si>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</si>
  <si>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</si>
  <si>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</si>
  <si>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</si>
  <si>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</si>
  <si>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</si>
  <si>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</si>
  <si>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</si>
  <si>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</si>
  <si>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</si>
  <si>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</si>
  <si>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</si>
  <si>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</si>
  <si>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</si>
  <si>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</si>
  <si>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</si>
  <si>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</si>
  <si>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</si>
  <si>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</si>
  <si>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</si>
  <si>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</si>
  <si>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</si>
  <si>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</si>
  <si>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</si>
  <si>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</si>
  <si>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</si>
  <si>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</si>
  <si>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</si>
  <si>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</si>
  <si>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</si>
  <si>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</si>
  <si>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</si>
  <si>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</si>
  <si>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</si>
  <si>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</si>
  <si>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</si>
  <si>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</si>
  <si>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</si>
  <si>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</si>
  <si>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</si>
  <si>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</si>
  <si>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</si>
  <si>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</si>
  <si>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</si>
  <si>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</si>
  <si>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</si>
  <si>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</si>
  <si>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</si>
  <si>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</si>
  <si>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</si>
  <si>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</si>
  <si>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</si>
  <si>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</si>
  <si>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</si>
  <si>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</si>
  <si>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</si>
  <si>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</si>
  <si>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</si>
  <si>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</si>
  <si>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</si>
  <si>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</si>
  <si>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</si>
  <si>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</si>
  <si>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</si>
  <si>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</si>
  <si>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</si>
  <si>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</si>
  <si>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</si>
  <si>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</si>
  <si>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</si>
  <si>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</si>
  <si>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</si>
  <si>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</si>
  <si>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</si>
  <si>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</si>
  <si>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</si>
  <si>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</si>
  <si>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</si>
  <si>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</si>
  <si>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</si>
  <si>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</si>
  <si>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</si>
  <si>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</si>
  <si>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</si>
  <si>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</si>
  <si>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</si>
  <si>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</si>
  <si>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</si>
  <si>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</si>
  <si>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</si>
  <si>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</si>
  <si>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</si>
  <si>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</si>
  <si>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</si>
  <si>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</si>
  <si>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</si>
  <si>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</si>
  <si>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</si>
  <si>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</si>
  <si>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</si>
  <si>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</si>
  <si>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</si>
  <si>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</si>
  <si>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</si>
  <si>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</si>
  <si>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</si>
  <si>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</si>
  <si>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</si>
  <si>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</si>
  <si>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</si>
  <si>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</si>
  <si>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</si>
  <si>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</si>
  <si>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</si>
  <si>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</si>
  <si>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</si>
  <si>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</si>
  <si>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</si>
  <si>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</si>
  <si>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</si>
  <si>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</si>
  <si>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</si>
  <si>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</si>
  <si>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</si>
  <si>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</si>
  <si>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</si>
  <si>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</si>
  <si>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</si>
  <si>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</si>
  <si>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</si>
  <si>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</si>
  <si>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</si>
  <si>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</si>
  <si>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</si>
  <si>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</si>
  <si>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</si>
  <si>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</si>
  <si>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</si>
  <si>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</si>
  <si>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</si>
  <si>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</si>
  <si>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</si>
  <si>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</si>
  <si>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</si>
  <si>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</si>
  <si>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</si>
  <si>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</si>
  <si>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</si>
  <si>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</si>
  <si>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</si>
  <si>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</si>
  <si>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</si>
  <si>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</si>
  <si>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</si>
  <si>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</si>
  <si>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</si>
  <si>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</si>
  <si>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</si>
  <si>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</si>
  <si>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</si>
  <si>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</si>
  <si>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</si>
  <si>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</si>
  <si>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</si>
  <si>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</si>
  <si>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</si>
  <si>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</si>
  <si>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</si>
  <si>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</si>
  <si>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</si>
  <si>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</si>
  <si>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</si>
  <si>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</si>
  <si>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</si>
  <si>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</si>
  <si>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</si>
  <si>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</si>
  <si>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</si>
  <si>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</si>
  <si>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</si>
  <si>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</si>
  <si>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</si>
  <si>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</si>
  <si>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</si>
  <si>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</si>
  <si>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</si>
  <si>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</si>
  <si>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</si>
  <si>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</si>
  <si>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</si>
  <si>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</si>
  <si>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</si>
  <si>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</si>
  <si>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</si>
  <si>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</si>
  <si>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</si>
  <si>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</si>
  <si>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</si>
  <si>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</si>
  <si>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</si>
  <si>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</si>
  <si>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</si>
  <si>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</si>
  <si>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</si>
  <si>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</si>
  <si>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</si>
  <si>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</si>
  <si>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</si>
  <si>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</si>
  <si>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</si>
  <si>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</si>
  <si>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</si>
  <si>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</si>
  <si>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</si>
  <si>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</si>
  <si>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</si>
  <si>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</si>
  <si>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</si>
  <si>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</si>
  <si>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</si>
  <si>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</si>
  <si>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</si>
  <si>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</si>
  <si>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</si>
  <si>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</si>
  <si>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</si>
  <si>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</si>
  <si>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</si>
  <si>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</si>
  <si>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</si>
  <si>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</si>
  <si>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</si>
  <si>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</si>
  <si>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</si>
  <si>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</si>
  <si>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</si>
  <si>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</si>
  <si>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</si>
  <si>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</si>
  <si>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</si>
  <si>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</si>
  <si>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</si>
  <si>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</si>
  <si>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</si>
  <si>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</si>
  <si>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</si>
  <si>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</si>
  <si>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</si>
  <si>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</si>
  <si>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</si>
  <si>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</si>
  <si>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</si>
  <si>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</si>
  <si>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</si>
  <si>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</si>
  <si>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</si>
  <si>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</si>
  <si>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</si>
  <si>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</si>
  <si>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</si>
  <si>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</si>
  <si>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</si>
  <si>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</si>
  <si>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</si>
  <si>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</si>
  <si>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</si>
  <si>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</si>
  <si>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</si>
  <si>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</si>
  <si>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</si>
  <si>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</si>
  <si>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</si>
  <si>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</si>
  <si>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</si>
  <si>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</si>
  <si>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</si>
  <si>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</si>
  <si>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</si>
  <si>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</si>
  <si>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</si>
  <si>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</si>
  <si>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</si>
  <si>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</si>
  <si>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</si>
  <si>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</si>
  <si>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</si>
  <si>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</si>
  <si>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</si>
  <si>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</si>
  <si>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</si>
  <si>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</si>
  <si>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</si>
  <si>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</si>
  <si>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</si>
  <si>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</si>
  <si>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</si>
  <si>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</si>
  <si>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</si>
  <si>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</si>
  <si>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</si>
  <si>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</si>
  <si>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</si>
  <si>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</si>
  <si>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</si>
  <si>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</si>
  <si>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</si>
  <si>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</si>
  <si>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</si>
  <si>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</si>
  <si>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</si>
  <si>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</si>
  <si>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</si>
  <si>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</si>
  <si>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</si>
  <si>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</si>
  <si>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</si>
  <si>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</si>
  <si>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</si>
  <si>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</si>
  <si>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</si>
  <si>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</si>
  <si>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</si>
  <si>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</si>
  <si>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</si>
  <si>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</si>
  <si>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</si>
  <si>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</si>
  <si>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</si>
  <si>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</si>
  <si>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</si>
  <si>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</si>
  <si>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</si>
  <si>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</si>
  <si>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</si>
  <si>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</si>
  <si>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</si>
  <si>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</si>
  <si>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</si>
  <si>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</si>
  <si>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</si>
  <si>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</si>
  <si>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</si>
  <si>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</si>
  <si>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</si>
  <si>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</si>
  <si>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</si>
  <si>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</si>
  <si>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</si>
  <si>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</si>
  <si>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</si>
  <si>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</si>
  <si>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</si>
  <si>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</si>
  <si>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</si>
  <si>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</si>
  <si>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</si>
  <si>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</si>
  <si>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</si>
  <si>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</si>
  <si>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</si>
  <si>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</si>
  <si>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</si>
  <si>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</si>
  <si>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</si>
  <si>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</si>
  <si>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</si>
  <si>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</si>
  <si>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</si>
  <si>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</si>
  <si>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</si>
  <si>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</si>
  <si>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</si>
  <si>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</si>
  <si>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</si>
  <si>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</si>
  <si>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</si>
  <si>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</si>
  <si>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</si>
  <si>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</si>
  <si>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</si>
  <si>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</si>
  <si>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</si>
  <si>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</si>
  <si>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</si>
  <si>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</si>
  <si>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</si>
  <si>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</si>
  <si>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</si>
  <si>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</si>
  <si>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</si>
  <si>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</si>
  <si>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</si>
  <si>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</si>
  <si>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</si>
  <si>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</si>
  <si>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</si>
  <si>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</si>
  <si>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</si>
  <si>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</si>
  <si>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</si>
  <si>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</si>
  <si>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</si>
  <si>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</si>
  <si>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</si>
  <si>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</si>
  <si>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</si>
  <si>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</si>
  <si>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</si>
  <si>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</si>
  <si>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</si>
  <si>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</si>
  <si>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</si>
  <si>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</si>
  <si>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</si>
  <si>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</si>
  <si>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</si>
  <si>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</si>
  <si>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</si>
  <si>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</si>
  <si>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</si>
  <si>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</si>
  <si>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</si>
  <si>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</si>
  <si>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</si>
  <si>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</si>
  <si>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</si>
  <si>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</si>
  <si>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</si>
  <si>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</si>
  <si>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</si>
  <si>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</si>
  <si>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</si>
  <si>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</si>
  <si>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</si>
  <si>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</si>
  <si>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</si>
  <si>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</si>
  <si>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</si>
  <si>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</si>
  <si>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</si>
  <si>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</si>
  <si>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</si>
  <si>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</si>
  <si>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</si>
  <si>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</si>
  <si>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</si>
  <si>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</si>
  <si>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</si>
  <si>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</si>
  <si>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</si>
  <si>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</si>
  <si>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</si>
  <si>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</si>
  <si>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</si>
  <si>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</si>
  <si>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</si>
  <si>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</si>
  <si>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</si>
  <si>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</si>
  <si>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</si>
  <si>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</si>
  <si>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</si>
  <si>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</si>
  <si>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</si>
  <si>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</si>
  <si>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</si>
  <si>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</si>
  <si>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</si>
  <si>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</si>
  <si>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</si>
  <si>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</si>
  <si>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</si>
  <si>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</si>
  <si>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</si>
  <si>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</si>
  <si>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</si>
  <si>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</si>
  <si>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</si>
  <si>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</si>
  <si>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</si>
  <si>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</si>
  <si>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</si>
  <si>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</si>
  <si>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</si>
  <si>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</si>
  <si>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</si>
  <si>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</si>
  <si>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</si>
  <si>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</si>
  <si>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</si>
  <si>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</si>
  <si>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</si>
  <si>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</si>
  <si>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</si>
  <si>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</si>
  <si>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</si>
  <si>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</si>
  <si>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</si>
  <si>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</si>
  <si>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</si>
  <si>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</si>
  <si>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</si>
  <si>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</si>
  <si>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</si>
  <si>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</si>
  <si>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</si>
  <si>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</si>
  <si>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</si>
  <si>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</si>
  <si>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</si>
  <si>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</si>
  <si>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</si>
  <si>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</si>
  <si>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</si>
  <si>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</si>
  <si>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</si>
  <si>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</si>
  <si>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</si>
  <si>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</si>
  <si>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</si>
  <si>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</si>
  <si>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</si>
  <si>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</si>
  <si>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</si>
  <si>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</si>
  <si>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</si>
  <si>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</si>
  <si>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</si>
  <si>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</si>
  <si>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</si>
  <si>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</si>
  <si>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</si>
  <si>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</si>
  <si>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</si>
  <si>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</si>
  <si>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</si>
  <si>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</si>
  <si>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</si>
  <si>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</si>
  <si>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</si>
  <si>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</si>
  <si>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</si>
  <si>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</si>
  <si>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</si>
  <si>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</si>
  <si>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</si>
  <si>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</si>
  <si>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</si>
  <si>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</si>
  <si>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</si>
  <si>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</si>
  <si>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</si>
  <si>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</si>
  <si>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</si>
  <si>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</si>
  <si>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</si>
  <si>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</si>
  <si>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</si>
  <si>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</si>
  <si>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</si>
  <si>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</si>
  <si>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</si>
  <si>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</si>
  <si>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</si>
  <si>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</si>
  <si>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</si>
  <si>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</si>
  <si>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</si>
  <si>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</si>
  <si>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</si>
  <si>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</si>
  <si>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</si>
  <si>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</si>
  <si>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</si>
  <si>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</si>
  <si>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</si>
  <si>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</si>
  <si>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</si>
  <si>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</si>
  <si>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</si>
  <si>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</si>
  <si>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</si>
  <si>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</si>
  <si>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</si>
  <si>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</si>
  <si>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</si>
  <si>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</si>
  <si>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</si>
  <si>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</si>
  <si>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</si>
  <si>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</si>
  <si>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</si>
  <si>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</si>
  <si>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</si>
  <si>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</si>
  <si>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</si>
  <si>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</si>
  <si>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</si>
  <si>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</si>
  <si>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</si>
  <si>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</si>
  <si>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</si>
  <si>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</si>
  <si>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</si>
  <si>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</si>
  <si>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</si>
  <si>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</si>
  <si>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</si>
  <si>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</si>
  <si>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</si>
  <si>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</si>
  <si>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</si>
  <si>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</si>
  <si>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</si>
  <si>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</si>
  <si>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</si>
  <si>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</si>
  <si>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</si>
  <si>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</si>
  <si>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</si>
  <si>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</si>
  <si>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</si>
  <si>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</si>
  <si>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</si>
  <si>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</si>
  <si>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</si>
  <si>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</si>
  <si>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</si>
  <si>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</si>
  <si>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</si>
  <si>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</si>
  <si>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</si>
  <si>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</si>
  <si>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</si>
  <si>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</si>
  <si>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</si>
  <si>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</si>
  <si>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</si>
  <si>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</si>
  <si>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</si>
  <si>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</si>
  <si>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</si>
  <si>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</si>
  <si>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</si>
  <si>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</si>
  <si>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</si>
  <si>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</si>
  <si>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</si>
  <si>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</si>
  <si>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</si>
  <si>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</si>
  <si>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</si>
  <si>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</si>
  <si>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</si>
  <si>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</si>
  <si>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</si>
  <si>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</si>
  <si>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</si>
  <si>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</si>
  <si>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</si>
  <si>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</si>
  <si>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</si>
  <si>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</si>
  <si>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</si>
  <si>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</si>
  <si>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</si>
  <si>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</si>
  <si>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</si>
  <si>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</si>
  <si>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</si>
  <si>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</si>
  <si>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</si>
  <si>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</si>
  <si>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</si>
  <si>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</si>
  <si>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</si>
  <si>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</si>
  <si>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</si>
  <si>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</si>
  <si>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</si>
  <si>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</si>
  <si>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</si>
  <si>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</si>
  <si>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</si>
  <si>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</si>
  <si>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</si>
  <si>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</si>
  <si>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</si>
  <si>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</si>
  <si>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</si>
  <si>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</si>
  <si>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</si>
  <si>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</si>
  <si>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</si>
  <si>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</si>
  <si>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</si>
  <si>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</si>
  <si>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</si>
  <si>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</si>
  <si>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</si>
  <si>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</si>
  <si>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</si>
  <si>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</si>
  <si>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</si>
  <si>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</si>
  <si>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</si>
  <si>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</si>
  <si>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</si>
  <si>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</si>
  <si>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</si>
  <si>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</si>
  <si>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</si>
  <si>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</si>
  <si>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</si>
  <si>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</si>
  <si>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</si>
  <si>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</si>
  <si>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</si>
  <si>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</si>
  <si>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</si>
  <si>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</si>
  <si>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</si>
  <si>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</si>
  <si>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</si>
  <si>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</si>
  <si>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</si>
  <si>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</si>
  <si>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</si>
  <si>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</si>
  <si>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</si>
  <si>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</si>
  <si>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</si>
  <si>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</si>
  <si>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</si>
  <si>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</si>
  <si>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</si>
  <si>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</si>
  <si>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</si>
  <si>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</si>
  <si>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</si>
  <si>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</si>
  <si>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</si>
  <si>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</si>
  <si>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</si>
  <si>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</si>
  <si>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</si>
  <si>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</si>
  <si>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</si>
  <si>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</si>
  <si>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</si>
  <si>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</si>
  <si>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</si>
  <si>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</si>
  <si>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</si>
  <si>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</si>
  <si>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</si>
  <si>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</si>
  <si>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</si>
  <si>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</si>
  <si>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</si>
  <si>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</si>
  <si>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</si>
  <si>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</si>
  <si>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</si>
  <si>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</si>
  <si>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</si>
  <si>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</si>
  <si>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</si>
  <si>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</si>
  <si>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</si>
  <si>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</si>
  <si>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</si>
  <si>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</si>
  <si>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</si>
  <si>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</si>
  <si>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</si>
  <si>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</si>
  <si>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</si>
  <si>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</si>
  <si>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</si>
  <si>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</si>
  <si>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</si>
  <si>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</si>
  <si>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</si>
  <si>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</si>
  <si>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</si>
  <si>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</si>
  <si>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</si>
  <si>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</si>
  <si>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</si>
  <si>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</si>
  <si>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</si>
  <si>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</si>
  <si>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</si>
  <si>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</si>
  <si>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</si>
  <si>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</si>
  <si>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</si>
  <si>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</si>
  <si>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</si>
  <si>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</si>
  <si>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</si>
  <si>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</si>
  <si>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</si>
  <si>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</si>
  <si>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</si>
  <si>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</si>
  <si>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</si>
  <si>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</si>
  <si>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</si>
  <si>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</si>
  <si>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</si>
  <si>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</si>
  <si>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</si>
  <si>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</si>
  <si>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</si>
  <si>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</si>
  <si>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</si>
  <si>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</si>
  <si>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</si>
  <si>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</si>
  <si>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</si>
  <si>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</si>
  <si>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</si>
  <si>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</si>
  <si>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</si>
  <si>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</si>
  <si>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</si>
  <si>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</si>
  <si>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</si>
  <si>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</si>
  <si>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</si>
  <si>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</si>
  <si>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</si>
  <si>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</si>
  <si>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</si>
  <si>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</si>
  <si>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</si>
  <si>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</si>
  <si>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</si>
  <si>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</si>
  <si>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</si>
  <si>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</si>
  <si>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</si>
  <si>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</si>
  <si>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</si>
  <si>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</si>
  <si>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</si>
  <si>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</si>
  <si>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</si>
  <si>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</si>
  <si>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</si>
  <si>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</si>
  <si>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</si>
  <si>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</si>
  <si>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</si>
  <si>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</si>
  <si>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</si>
  <si>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</si>
  <si>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</si>
  <si>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</si>
  <si>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</si>
  <si>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</si>
  <si>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</si>
  <si>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</si>
  <si>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</si>
  <si>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</si>
  <si>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</si>
  <si>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</si>
  <si>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</si>
  <si>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</si>
  <si>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</si>
  <si>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</si>
  <si>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</si>
  <si>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</si>
  <si>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</si>
  <si>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</si>
  <si>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</si>
  <si>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</si>
  <si>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</si>
  <si>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</si>
  <si>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</si>
  <si>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</si>
  <si>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</si>
  <si>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</si>
  <si>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</si>
  <si>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</si>
  <si>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</si>
  <si>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</si>
  <si>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</si>
  <si>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</si>
  <si>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</si>
  <si>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</si>
  <si>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</si>
  <si>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</si>
  <si>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</si>
  <si>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</si>
  <si>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</si>
  <si>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</si>
  <si>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</si>
  <si>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</si>
  <si>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</si>
  <si>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</si>
  <si>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</si>
  <si>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</si>
  <si>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</si>
  <si>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</si>
  <si>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</si>
  <si>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</si>
  <si>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</si>
  <si>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</si>
  <si>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</si>
  <si>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</si>
  <si>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</si>
  <si>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</si>
  <si>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</si>
  <si>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</si>
  <si>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</si>
  <si>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</si>
  <si>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</si>
  <si>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</si>
  <si>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</si>
  <si>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</si>
  <si>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</si>
  <si>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</si>
  <si>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</si>
  <si>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</si>
  <si>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</si>
  <si>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</si>
  <si>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</si>
  <si>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</si>
  <si>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</si>
  <si>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</si>
  <si>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</si>
  <si>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</si>
  <si>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</si>
  <si>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</si>
  <si>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</si>
  <si>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</si>
  <si>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</si>
  <si>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</si>
  <si>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</si>
  <si>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</si>
  <si>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</si>
  <si>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</si>
  <si>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</si>
  <si>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</si>
  <si>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</si>
  <si>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</si>
  <si>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</si>
  <si>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</si>
  <si>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</si>
  <si>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</si>
  <si>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</si>
  <si>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</si>
  <si>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</si>
  <si>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</si>
  <si>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</si>
  <si>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</si>
  <si>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</si>
  <si>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</si>
  <si>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</si>
  <si>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</si>
  <si>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</si>
  <si>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</si>
  <si>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</si>
  <si>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</si>
  <si>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</si>
  <si>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</si>
  <si>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</si>
  <si>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</si>
  <si>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</si>
  <si>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</si>
  <si>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</si>
  <si>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</si>
  <si>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</si>
  <si>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</si>
  <si>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</si>
  <si>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</si>
  <si>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</si>
  <si>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</si>
  <si>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</si>
  <si>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</si>
  <si>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</si>
  <si>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</si>
  <si>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</si>
  <si>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</si>
  <si>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</si>
  <si>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</si>
  <si>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</si>
  <si>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</si>
  <si>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</si>
  <si>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</si>
  <si>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</si>
  <si>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</si>
  <si>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</si>
  <si>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</si>
  <si>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</si>
  <si>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</si>
  <si>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</si>
  <si>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</si>
  <si>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</si>
  <si>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</si>
  <si>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</si>
  <si>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</si>
  <si>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</si>
  <si>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</si>
  <si>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</si>
  <si>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</si>
  <si>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</si>
  <si>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</si>
  <si>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</si>
  <si>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</si>
  <si>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</si>
  <si>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</si>
  <si>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</si>
  <si>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</si>
  <si>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</si>
  <si>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</si>
  <si>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</si>
  <si>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</si>
  <si>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</si>
  <si>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</si>
  <si>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</si>
  <si>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</si>
  <si>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</si>
  <si>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</si>
  <si>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</si>
  <si>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</si>
  <si>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</si>
  <si>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</si>
  <si>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</si>
  <si>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</si>
  <si>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</si>
  <si>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</si>
  <si>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</si>
  <si>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</si>
  <si>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</si>
  <si>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</si>
  <si>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</si>
  <si>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</si>
  <si>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</si>
  <si>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</si>
  <si>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</si>
  <si>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</si>
  <si>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</si>
  <si>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</si>
  <si>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</si>
  <si>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</si>
  <si>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</si>
  <si>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</si>
  <si>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</si>
  <si>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</si>
  <si>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</si>
  <si>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</si>
  <si>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</si>
  <si>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</si>
  <si>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</si>
  <si>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</si>
  <si>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</si>
  <si>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</si>
  <si>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</si>
  <si>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</si>
  <si>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</si>
  <si>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</si>
  <si>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</si>
  <si>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</si>
  <si>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</si>
  <si>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</si>
  <si>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</si>
  <si>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</si>
  <si>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</si>
  <si>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</si>
  <si>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</si>
  <si>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</si>
  <si>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</si>
  <si>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</si>
  <si>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</si>
  <si>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</si>
  <si>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</si>
  <si>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</si>
  <si>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</si>
  <si>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</si>
  <si>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</si>
  <si>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</si>
  <si>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</si>
  <si>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</si>
  <si>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</si>
  <si>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</si>
  <si>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</si>
  <si>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</si>
  <si>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</si>
  <si>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</si>
  <si>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</si>
  <si>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</si>
  <si>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</si>
  <si>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</si>
  <si>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</si>
  <si>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</si>
  <si>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</si>
  <si>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</si>
  <si>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</si>
  <si>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</si>
  <si>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</si>
  <si>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</si>
  <si>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</si>
  <si>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</si>
  <si>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</si>
  <si>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</si>
  <si>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</si>
  <si>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</si>
  <si>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</si>
  <si>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</si>
  <si>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</si>
  <si>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</si>
  <si>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</si>
  <si>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</si>
  <si>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</si>
  <si>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</si>
  <si>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</si>
  <si>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</si>
  <si>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</si>
  <si>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</si>
  <si>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</si>
  <si>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</si>
  <si>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</si>
  <si>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</si>
  <si>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</si>
  <si>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</si>
  <si>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</si>
  <si>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</si>
  <si>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</si>
  <si>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</si>
  <si>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</si>
  <si>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</si>
  <si>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</si>
  <si>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</si>
  <si>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</si>
  <si>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</si>
  <si>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</si>
  <si>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</si>
  <si>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</si>
  <si>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</si>
  <si>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</si>
  <si>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</si>
  <si>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</si>
  <si>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</si>
  <si>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</si>
  <si>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</si>
  <si>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</si>
  <si>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</si>
  <si>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</si>
  <si>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</si>
  <si>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</si>
  <si>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</si>
  <si>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</si>
  <si>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</si>
  <si>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</si>
  <si>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</si>
  <si>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</si>
  <si>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</si>
  <si>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</si>
  <si>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</si>
  <si>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</si>
  <si>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</si>
  <si>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</si>
  <si>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</si>
  <si>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</si>
  <si>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</si>
  <si>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</si>
  <si>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</si>
  <si>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</si>
  <si>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</si>
  <si>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</si>
  <si>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</si>
  <si>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</si>
  <si>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</si>
  <si>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</si>
  <si>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</si>
  <si>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</si>
  <si>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</si>
  <si>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</si>
  <si>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</si>
  <si>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</si>
  <si>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</si>
  <si>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</si>
  <si>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</si>
  <si>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</si>
  <si>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</si>
  <si>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</si>
  <si>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</si>
  <si>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</si>
  <si>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</si>
  <si>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</si>
  <si>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</si>
  <si>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</si>
  <si>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</si>
  <si>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</si>
  <si>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</si>
  <si>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</si>
  <si>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</si>
  <si>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</si>
  <si>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</si>
  <si>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</si>
  <si>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</si>
  <si>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</si>
  <si>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</si>
  <si>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</si>
  <si>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</si>
  <si>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</si>
  <si>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</si>
  <si>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</si>
  <si>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</si>
  <si>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</si>
  <si>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</si>
  <si>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</si>
  <si>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</si>
  <si>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</si>
  <si>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</si>
  <si>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</si>
  <si>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</si>
  <si>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</si>
  <si>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</si>
  <si>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</si>
  <si>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</si>
  <si>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</si>
  <si>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</si>
  <si>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</si>
  <si>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</si>
  <si>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</si>
  <si>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</si>
  <si>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</si>
  <si>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</si>
  <si>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</si>
  <si>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</si>
  <si>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</si>
  <si>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</si>
  <si>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</si>
  <si>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</si>
  <si>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</si>
  <si>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</si>
  <si>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</si>
  <si>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</si>
  <si>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</si>
  <si>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</si>
  <si>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</si>
  <si>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</si>
  <si>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</si>
  <si>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</si>
  <si>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</si>
  <si>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</si>
  <si>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</si>
  <si>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</si>
  <si>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</si>
  <si>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</si>
  <si>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</si>
  <si>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</si>
  <si>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</si>
  <si>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</si>
  <si>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</si>
  <si>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</si>
  <si>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</si>
  <si>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</si>
  <si>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</si>
  <si>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</si>
  <si>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</si>
  <si>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</si>
  <si>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</si>
  <si>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</si>
  <si>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</si>
  <si>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</si>
  <si>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</si>
  <si>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</si>
  <si>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</si>
  <si>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</si>
  <si>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</si>
  <si>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</si>
  <si>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</si>
  <si>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</si>
  <si>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</si>
  <si>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</si>
  <si>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</si>
  <si>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</si>
  <si>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</si>
  <si>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</si>
  <si>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</si>
  <si>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</si>
  <si>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</si>
  <si>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</si>
  <si>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</si>
  <si>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</si>
  <si>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</si>
  <si>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</si>
  <si>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</si>
  <si>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</si>
  <si>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</si>
  <si>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</si>
  <si>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</si>
  <si>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</si>
  <si>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</si>
  <si>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</si>
  <si>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</si>
  <si>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</si>
  <si>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</si>
  <si>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</si>
  <si>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</si>
  <si>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</si>
  <si>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</si>
  <si>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</si>
  <si>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</si>
  <si>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</si>
  <si>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</si>
  <si>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</si>
  <si>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</si>
  <si>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</si>
  <si>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</si>
  <si>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</si>
  <si>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</si>
  <si>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</si>
  <si>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</si>
  <si>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</si>
  <si>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</si>
  <si>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</si>
  <si>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</si>
  <si>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</si>
  <si>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</si>
  <si>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</si>
  <si>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</si>
  <si>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</si>
  <si>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</si>
  <si>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</si>
  <si>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</si>
  <si>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</si>
  <si>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</si>
  <si>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</si>
  <si>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</si>
  <si>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</si>
  <si>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</si>
  <si>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</si>
  <si>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</si>
  <si>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</si>
  <si>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</si>
  <si>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</si>
  <si>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</si>
  <si>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</si>
  <si>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</si>
  <si>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</si>
  <si>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</si>
  <si>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</si>
  <si>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</si>
  <si>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</si>
  <si>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</si>
  <si>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</si>
  <si>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</si>
  <si>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</si>
  <si>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</si>
  <si>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</si>
  <si>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</si>
  <si>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</si>
  <si>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</si>
  <si>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</si>
  <si>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</si>
  <si>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</si>
  <si>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</si>
  <si>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</si>
  <si>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</si>
  <si>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</si>
  <si>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</si>
  <si>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</si>
  <si>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</si>
  <si>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</si>
  <si>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</si>
  <si>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</si>
  <si>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</si>
  <si>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</si>
  <si>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</si>
  <si>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</si>
  <si>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</si>
  <si>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</si>
  <si>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</si>
  <si>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</si>
  <si>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</si>
  <si>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</si>
  <si>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</si>
  <si>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</si>
  <si>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</si>
  <si>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</si>
  <si>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</si>
  <si>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</si>
  <si>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</si>
  <si>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</si>
  <si>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</si>
  <si>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</si>
  <si>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</si>
  <si>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</si>
  <si>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</si>
  <si>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</si>
  <si>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</si>
  <si>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</si>
  <si>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</si>
  <si>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</si>
  <si>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</si>
  <si>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</si>
  <si>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</si>
  <si>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</si>
  <si>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</si>
  <si>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</si>
  <si>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</si>
  <si>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</si>
  <si>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</si>
  <si>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</si>
  <si>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</si>
  <si>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</si>
  <si>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</si>
  <si>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</si>
  <si>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</si>
  <si>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</si>
  <si>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</si>
  <si>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</si>
  <si>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</si>
  <si>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</si>
  <si>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</si>
  <si>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</si>
  <si>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</si>
  <si>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</si>
  <si>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</si>
  <si>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</si>
  <si>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</si>
  <si>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</si>
  <si>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</si>
  <si>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</si>
  <si>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</si>
  <si>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</si>
  <si>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</si>
  <si>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</si>
  <si>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</si>
  <si>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</si>
  <si>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</si>
  <si>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</si>
  <si>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</si>
  <si>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</si>
  <si>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</si>
  <si>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</si>
  <si>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</si>
  <si>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</si>
  <si>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</si>
  <si>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</si>
  <si>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</si>
  <si>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</si>
  <si>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</si>
  <si>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</si>
  <si>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</si>
  <si>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</si>
  <si>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</si>
  <si>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</si>
  <si>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</si>
  <si>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</si>
  <si>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</si>
  <si>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</si>
  <si>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</si>
  <si>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</si>
  <si>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</si>
  <si>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</si>
  <si>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</si>
  <si>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</si>
  <si>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</si>
  <si>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</si>
  <si>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</si>
  <si>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</si>
  <si>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</si>
  <si>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</si>
  <si>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</si>
  <si>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</si>
  <si>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</si>
  <si>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</si>
  <si>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</si>
  <si>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</si>
  <si>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</si>
  <si>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</si>
  <si>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</si>
  <si>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</si>
  <si>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</si>
  <si>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</si>
  <si>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</si>
  <si>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</si>
  <si>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</si>
  <si>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</si>
  <si>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</si>
  <si>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</si>
  <si>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</si>
  <si>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</si>
  <si>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</si>
  <si>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</si>
  <si>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</si>
  <si>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</si>
  <si>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</si>
  <si>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</si>
  <si>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</si>
  <si>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</si>
  <si>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</si>
  <si>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</si>
  <si>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</si>
  <si>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</si>
  <si>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</si>
  <si>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</si>
  <si>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</si>
  <si>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</si>
  <si>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</si>
  <si>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</si>
  <si>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</si>
  <si>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</si>
  <si>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</si>
  <si>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</si>
  <si>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</si>
  <si>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</si>
  <si>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</si>
  <si>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</si>
  <si>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</si>
  <si>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</si>
  <si>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</si>
  <si>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</si>
  <si>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</si>
  <si>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</si>
  <si>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</si>
  <si>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</si>
  <si>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</si>
  <si>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</si>
  <si>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</si>
  <si>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</si>
  <si>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</si>
  <si>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</si>
  <si>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</si>
  <si>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</si>
  <si>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</si>
  <si>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</si>
  <si>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</si>
  <si>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</si>
  <si>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</si>
  <si>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</si>
  <si>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</si>
  <si>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</si>
  <si>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</si>
  <si>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</si>
  <si>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</si>
  <si>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</si>
  <si>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</si>
  <si>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</si>
  <si>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</si>
  <si>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</si>
  <si>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</si>
  <si>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</si>
  <si>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</si>
  <si>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</si>
  <si>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</si>
  <si>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</si>
  <si>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</si>
  <si>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</si>
  <si>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</si>
  <si>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</si>
  <si>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</si>
  <si>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</si>
  <si>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</si>
  <si>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</si>
  <si>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</si>
  <si>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</si>
  <si>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</si>
  <si>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</si>
  <si>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</si>
  <si>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</si>
  <si>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</si>
  <si>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</si>
  <si>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</si>
  <si>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</si>
  <si>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</si>
  <si>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</si>
  <si>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</si>
  <si>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</si>
  <si>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</si>
  <si>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</si>
  <si>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</si>
  <si>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</si>
  <si>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</si>
  <si>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</si>
  <si>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</si>
  <si>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</si>
  <si>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</si>
  <si>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</si>
  <si>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</si>
  <si>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</si>
  <si>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</si>
  <si>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</si>
  <si>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</si>
  <si>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</si>
  <si>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</si>
  <si>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</si>
  <si>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</si>
  <si>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</si>
  <si>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</si>
  <si>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</si>
  <si>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</si>
  <si>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</si>
  <si>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</si>
  <si>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</si>
  <si>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</si>
  <si>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</si>
  <si>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</si>
  <si>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</si>
  <si>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</si>
  <si>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</si>
  <si>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</si>
  <si>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</si>
  <si>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</si>
  <si>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</si>
  <si>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</si>
  <si>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</si>
  <si>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</si>
  <si>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</si>
  <si>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</si>
  <si>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</si>
  <si>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</si>
  <si>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</si>
  <si>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</si>
  <si>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</si>
  <si>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</si>
  <si>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</si>
  <si>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</si>
  <si>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</si>
  <si>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</si>
  <si>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</si>
  <si>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</si>
  <si>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</si>
  <si>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</si>
  <si>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</si>
  <si>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</si>
  <si>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</si>
  <si>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</si>
  <si>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</si>
  <si>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</si>
  <si>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</si>
  <si>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</si>
  <si>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</si>
  <si>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</si>
  <si>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</si>
  <si>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</si>
  <si>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</si>
  <si>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</si>
  <si>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</si>
  <si>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</si>
  <si>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</si>
  <si>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</si>
  <si>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</si>
  <si>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</si>
  <si>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</si>
  <si>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</si>
  <si>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</si>
  <si>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</si>
  <si>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</si>
  <si>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</si>
  <si>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</si>
  <si>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</si>
  <si>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</si>
  <si>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</si>
  <si>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</si>
  <si>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</si>
  <si>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</si>
  <si>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</si>
  <si>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</si>
  <si>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</si>
  <si>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</si>
  <si>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</si>
  <si>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</si>
  <si>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</si>
  <si>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</si>
  <si>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</si>
  <si>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</si>
  <si>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</si>
  <si>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</si>
  <si>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</si>
  <si>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</si>
  <si>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</si>
  <si>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</si>
  <si>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</si>
  <si>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</si>
  <si>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</si>
  <si>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</si>
  <si>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</si>
  <si>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</si>
  <si>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</si>
  <si>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</si>
  <si>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</si>
  <si>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</si>
  <si>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</si>
  <si>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</si>
  <si>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</si>
  <si>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</si>
  <si>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</si>
  <si>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</si>
  <si>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</si>
  <si>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</si>
  <si>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</si>
  <si>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</si>
  <si>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</si>
  <si>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</si>
  <si>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</si>
  <si>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</si>
  <si>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</si>
  <si>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</si>
  <si>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</si>
  <si>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</si>
  <si>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</si>
  <si>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</si>
  <si>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</si>
  <si>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</si>
  <si>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</si>
  <si>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</si>
  <si>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</si>
  <si>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</si>
  <si>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</si>
  <si>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</si>
  <si>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</si>
  <si>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</si>
  <si>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</si>
  <si>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</si>
  <si>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</si>
  <si>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</si>
  <si>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</si>
  <si>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</si>
  <si>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</si>
  <si>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</si>
  <si>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</si>
  <si>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</si>
  <si>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</si>
  <si>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</si>
  <si>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</si>
  <si>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</si>
  <si>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</si>
  <si>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</si>
  <si>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</si>
  <si>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</si>
  <si>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</si>
  <si>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</si>
  <si>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</si>
  <si>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</si>
  <si>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</si>
  <si>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</si>
  <si>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</si>
  <si>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</si>
  <si>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</si>
  <si>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</si>
  <si>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</si>
  <si>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</si>
  <si>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</si>
  <si>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</si>
  <si>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</si>
  <si>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</si>
  <si>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</si>
  <si>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</si>
  <si>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</si>
  <si>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</si>
  <si>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</si>
  <si>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</si>
  <si>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</si>
  <si>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</si>
  <si>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</si>
  <si>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</si>
  <si>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</si>
  <si>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</si>
  <si>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</si>
  <si>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</si>
  <si>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</si>
  <si>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</si>
  <si>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</si>
  <si>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</si>
  <si>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</si>
  <si>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</si>
  <si>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</si>
  <si>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</si>
  <si>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</si>
  <si>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</si>
  <si>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</si>
  <si>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</si>
  <si>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</si>
  <si>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</si>
  <si>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</si>
  <si>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</si>
  <si>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</si>
  <si>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</si>
  <si>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</si>
  <si>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</si>
  <si>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</si>
  <si>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</si>
  <si>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</si>
  <si>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</si>
  <si>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</si>
  <si>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</si>
  <si>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</si>
  <si>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</si>
  <si>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</si>
  <si>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</si>
  <si>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</si>
  <si>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</si>
  <si>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</si>
  <si>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</si>
  <si>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</si>
  <si>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</si>
  <si>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</si>
  <si>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</si>
  <si>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</si>
  <si>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</si>
  <si>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</si>
  <si>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</si>
  <si>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</si>
  <si>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</si>
  <si>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</si>
  <si>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</si>
  <si>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</si>
  <si>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</si>
  <si>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</si>
  <si>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</si>
  <si>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</si>
  <si>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</si>
  <si>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</si>
  <si>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</si>
  <si>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</si>
  <si>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</si>
  <si>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</si>
  <si>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</si>
  <si>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</si>
  <si>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</si>
  <si>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</si>
  <si>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</si>
  <si>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</si>
  <si>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</si>
  <si>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</si>
  <si>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</si>
  <si>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</si>
  <si>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</si>
  <si>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</si>
  <si>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</si>
  <si>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</si>
  <si>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</si>
  <si>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</si>
  <si>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</si>
  <si>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</si>
  <si>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</si>
  <si>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</si>
  <si>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</si>
  <si>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</si>
  <si>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</si>
  <si>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</si>
  <si>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</si>
  <si>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</si>
  <si>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</si>
  <si>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</si>
  <si>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</si>
  <si>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</si>
  <si>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</si>
  <si>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</si>
  <si>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</si>
  <si>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</si>
  <si>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</si>
  <si>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</si>
  <si>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</si>
  <si>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</si>
  <si>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</si>
  <si>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</si>
  <si>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</si>
  <si>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</si>
  <si>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</si>
  <si>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</si>
  <si>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</si>
  <si>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</si>
  <si>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</si>
  <si>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</si>
  <si>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</si>
  <si>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</si>
  <si>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</si>
  <si>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</si>
  <si>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</si>
  <si>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</si>
  <si>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</si>
  <si>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</si>
  <si>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</si>
  <si>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</si>
  <si>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</si>
  <si>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</si>
  <si>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</si>
  <si>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</si>
  <si>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</si>
  <si>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</si>
  <si>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</si>
  <si>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</si>
  <si>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</si>
  <si>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</si>
  <si>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</si>
  <si>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</si>
  <si>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</si>
  <si>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</si>
  <si>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</si>
  <si>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</si>
  <si>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</si>
  <si>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</si>
  <si>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</si>
  <si>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</si>
  <si>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</si>
  <si>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</si>
  <si>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</si>
  <si>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</si>
  <si>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</si>
  <si>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</si>
  <si>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</si>
  <si>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</si>
  <si>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</si>
  <si>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</si>
  <si>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</si>
  <si>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</si>
  <si>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</si>
  <si>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</si>
  <si>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</si>
  <si>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</si>
  <si>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</si>
  <si>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</si>
  <si>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</si>
  <si>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</si>
  <si>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</si>
  <si>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</si>
  <si>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</si>
  <si>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</si>
  <si>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</si>
  <si>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</si>
  <si>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</si>
  <si>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</si>
  <si>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</si>
  <si>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</si>
  <si>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</si>
  <si>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</si>
  <si>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</si>
  <si>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</si>
  <si>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</si>
  <si>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</si>
  <si>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</si>
  <si>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</si>
  <si>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</si>
  <si>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</si>
  <si>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</si>
  <si>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</si>
  <si>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</si>
  <si>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</si>
  <si>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</si>
  <si>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</si>
  <si>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</si>
  <si>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</si>
  <si>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</si>
  <si>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</si>
  <si>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</si>
  <si>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</si>
  <si>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</si>
  <si>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</si>
  <si>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</si>
  <si>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</si>
  <si>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</si>
  <si>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</si>
  <si>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</si>
  <si>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</si>
  <si>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</si>
  <si>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</si>
  <si>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</si>
  <si>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</si>
  <si>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</si>
  <si>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</si>
  <si>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</si>
  <si>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</si>
  <si>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</si>
  <si>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</si>
  <si>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</si>
  <si>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</si>
  <si>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</si>
  <si>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</si>
  <si>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</si>
  <si>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</si>
  <si>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</si>
  <si>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</si>
  <si>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</si>
  <si>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</si>
  <si>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</si>
  <si>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</si>
  <si>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</si>
  <si>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</si>
  <si>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</si>
  <si>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</si>
  <si>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</si>
  <si>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</si>
  <si>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</si>
  <si>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</si>
  <si>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</si>
  <si>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</si>
  <si>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</si>
  <si>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</si>
  <si>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</si>
  <si>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</si>
  <si>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</si>
  <si>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</si>
  <si>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</si>
  <si>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</si>
  <si>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</si>
  <si>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</si>
  <si>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</si>
  <si>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</si>
  <si>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</si>
  <si>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</si>
  <si>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</si>
  <si>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</si>
  <si>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</si>
  <si>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</si>
  <si>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</si>
  <si>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</si>
  <si>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</si>
  <si>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</si>
  <si>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</si>
  <si>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</si>
  <si>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</si>
  <si>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</si>
  <si>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</si>
  <si>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</si>
  <si>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</si>
  <si>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</si>
  <si>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</si>
  <si>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</si>
  <si>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</si>
  <si>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</si>
  <si>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</si>
  <si>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</si>
  <si>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</si>
  <si>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</si>
  <si>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</si>
  <si>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</si>
  <si>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</si>
  <si>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</si>
  <si>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</si>
  <si>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</si>
  <si>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</si>
  <si>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</si>
  <si>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</si>
  <si>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</si>
  <si>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</si>
  <si>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</si>
  <si>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</si>
  <si>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</si>
  <si>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</si>
  <si>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</si>
  <si>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</si>
  <si>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</si>
  <si>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</si>
  <si>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</si>
  <si>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</si>
  <si>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</si>
  <si>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</si>
  <si>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</si>
  <si>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</si>
  <si>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</si>
  <si>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</si>
  <si>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</si>
  <si>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</si>
  <si>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</si>
  <si>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</si>
  <si>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</si>
  <si>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</si>
  <si>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</si>
  <si>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</si>
  <si>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</si>
  <si>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</si>
  <si>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</si>
  <si>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</si>
  <si>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</si>
  <si>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</si>
  <si>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</si>
  <si>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</si>
  <si>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</si>
  <si>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</si>
  <si>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</si>
  <si>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</si>
  <si>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</si>
  <si>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</si>
  <si>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</si>
  <si>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</si>
  <si>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</si>
  <si>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</si>
  <si>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</si>
  <si>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</si>
  <si>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</si>
  <si>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</si>
  <si>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</si>
  <si>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</si>
  <si>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</si>
  <si>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</si>
  <si>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</si>
  <si>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</si>
  <si>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</si>
  <si>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</si>
  <si>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</si>
  <si>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</si>
  <si>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</si>
  <si>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</si>
  <si>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</si>
  <si>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</si>
  <si>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</si>
  <si>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</si>
  <si>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</si>
  <si>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</si>
  <si>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</si>
  <si>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</si>
  <si>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</si>
  <si>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</si>
  <si>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</si>
  <si>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</si>
  <si>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</si>
  <si>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</si>
  <si>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</si>
  <si>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</si>
  <si>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</si>
  <si>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</si>
  <si>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</si>
  <si>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</si>
  <si>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</si>
  <si>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</si>
  <si>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</si>
  <si>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</si>
  <si>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</si>
  <si>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</si>
  <si>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</si>
  <si>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</si>
  <si>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</si>
  <si>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</si>
  <si>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</si>
  <si>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</si>
  <si>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</si>
  <si>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</si>
  <si>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</si>
  <si>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</si>
  <si>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</si>
  <si>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</si>
  <si>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</si>
  <si>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</si>
  <si>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</si>
  <si>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</si>
  <si>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</si>
  <si>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</si>
  <si>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</si>
  <si>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</si>
  <si>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</si>
  <si>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</si>
  <si>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</si>
  <si>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</si>
  <si>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</si>
  <si>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</si>
  <si>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</si>
  <si>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</si>
  <si>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</si>
  <si>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</si>
  <si>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</si>
  <si>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</si>
  <si>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</si>
  <si>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</si>
  <si>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</si>
  <si>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</si>
  <si>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</si>
  <si>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</si>
  <si>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</si>
  <si>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</si>
  <si>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</si>
  <si>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</si>
  <si>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</si>
  <si>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</si>
  <si>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</si>
  <si>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</si>
  <si>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</si>
  <si>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</si>
  <si>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</si>
  <si>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</si>
  <si>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</si>
  <si>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</si>
  <si>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</si>
  <si>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</si>
  <si>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</si>
  <si>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</si>
  <si>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</si>
  <si>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</si>
  <si>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</si>
  <si>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</si>
  <si>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</si>
  <si>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</si>
  <si>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</si>
  <si>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</si>
  <si>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</si>
  <si>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</si>
  <si>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</si>
  <si>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</si>
  <si>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</si>
  <si>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</si>
  <si>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</si>
  <si>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</si>
  <si>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</si>
  <si>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</si>
  <si>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</si>
  <si>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</si>
  <si>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</si>
  <si>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</si>
  <si>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</si>
  <si>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</si>
  <si>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</si>
  <si>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</si>
  <si>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</si>
  <si>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</si>
  <si>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</si>
  <si>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</si>
  <si>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</si>
  <si>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</si>
  <si>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</si>
  <si>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</si>
  <si>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</si>
  <si>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</si>
  <si>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</si>
  <si>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</si>
  <si>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</si>
  <si>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</si>
  <si>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</si>
  <si>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</si>
  <si>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</si>
  <si>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</si>
  <si>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</si>
  <si>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</si>
  <si>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</si>
  <si>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</si>
  <si>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</si>
  <si>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</si>
  <si>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</si>
  <si>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</si>
  <si>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</si>
  <si>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</si>
  <si>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</si>
  <si>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</si>
  <si>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</si>
  <si>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</si>
  <si>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</si>
  <si>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</si>
  <si>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</si>
  <si>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</si>
  <si>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</si>
  <si>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</si>
  <si>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</si>
  <si>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</si>
  <si>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</si>
  <si>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</si>
  <si>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</si>
  <si>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</si>
  <si>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</si>
  <si>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</si>
  <si>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</si>
  <si>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</si>
  <si>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</si>
  <si>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</si>
  <si>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</si>
  <si>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</si>
  <si>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</si>
  <si>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</si>
  <si>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</si>
  <si>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</si>
  <si>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</si>
  <si>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</si>
  <si>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</si>
  <si>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</si>
  <si>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</si>
  <si>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</si>
  <si>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</si>
  <si>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</si>
  <si>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</si>
  <si>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</si>
  <si>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</si>
  <si>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</si>
  <si>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</si>
  <si>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</si>
  <si>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</si>
  <si>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</si>
  <si>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</si>
  <si>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</si>
  <si>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</si>
  <si>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</si>
  <si>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</si>
  <si>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</si>
  <si>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</si>
  <si>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</si>
  <si>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</si>
  <si>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</si>
  <si>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</si>
  <si>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</si>
  <si>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</si>
  <si>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</si>
  <si>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</si>
  <si>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</si>
  <si>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</si>
  <si>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</si>
  <si>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</si>
  <si>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</si>
  <si>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</si>
  <si>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</si>
  <si>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</si>
  <si>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</si>
  <si>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</si>
  <si>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</si>
  <si>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</si>
  <si>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</si>
  <si>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</si>
  <si>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</si>
  <si>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</si>
  <si>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</si>
  <si>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</si>
  <si>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</si>
  <si>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</si>
  <si>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</si>
  <si>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</si>
  <si>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</si>
  <si>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</si>
  <si>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</si>
  <si>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</si>
  <si>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</si>
  <si>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</si>
  <si>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</si>
  <si>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</si>
  <si>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</si>
  <si>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</si>
  <si>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</si>
  <si>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</si>
  <si>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</si>
  <si>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</si>
  <si>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</si>
  <si>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</si>
  <si>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</si>
  <si>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</si>
  <si>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</si>
  <si>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</si>
  <si>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</si>
  <si>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</si>
  <si>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</si>
  <si>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</si>
  <si>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</si>
  <si>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</si>
  <si>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</si>
  <si>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</si>
  <si>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</si>
  <si>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</si>
  <si>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</si>
  <si>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</si>
  <si>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</si>
  <si>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</si>
  <si>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</si>
  <si>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</si>
  <si>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</si>
  <si>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</si>
  <si>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</si>
  <si>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</si>
  <si>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</si>
  <si>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</si>
  <si>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</si>
  <si>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</si>
  <si>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</si>
  <si>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</si>
  <si>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</si>
  <si>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</si>
  <si>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</si>
  <si>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</si>
  <si>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</si>
  <si>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</si>
  <si>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</si>
  <si>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</si>
  <si>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</si>
  <si>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</si>
  <si>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</si>
  <si>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</si>
  <si>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</si>
  <si>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</si>
  <si>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</si>
  <si>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</si>
  <si>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</si>
  <si>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</si>
  <si>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</si>
  <si>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</si>
  <si>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</si>
  <si>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</si>
  <si>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</si>
  <si>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</si>
  <si>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</si>
  <si>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</si>
  <si>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</si>
  <si>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</si>
  <si>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</si>
  <si>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</si>
  <si>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</si>
  <si>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</si>
  <si>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</si>
  <si>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</si>
  <si>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</si>
  <si>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</si>
  <si>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</si>
  <si>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</si>
  <si>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</si>
  <si>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</si>
  <si>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</si>
  <si>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</si>
  <si>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</si>
  <si>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</si>
  <si>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</si>
  <si>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</si>
  <si>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</si>
  <si>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</si>
  <si>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</si>
  <si>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</si>
  <si>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</si>
  <si>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</si>
  <si>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</si>
  <si>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</si>
  <si>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</si>
  <si>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</si>
  <si>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</si>
  <si>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</si>
  <si>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</si>
  <si>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</si>
  <si>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</si>
  <si>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</si>
  <si>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</si>
  <si>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</si>
  <si>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</si>
  <si>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</si>
  <si>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</si>
  <si>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</si>
  <si>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</si>
  <si>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</si>
  <si>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</si>
  <si>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</si>
  <si>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</si>
  <si>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</si>
  <si>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</si>
  <si>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</si>
  <si>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</si>
  <si>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</si>
  <si>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</si>
  <si>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</si>
  <si>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</si>
  <si>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</si>
  <si>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</si>
  <si>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</si>
  <si>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</si>
  <si>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</si>
  <si>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</si>
  <si>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</si>
  <si>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</si>
  <si>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</si>
  <si>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</si>
  <si>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</si>
  <si>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</si>
  <si>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</si>
  <si>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</si>
  <si>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</si>
  <si>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</si>
  <si>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</si>
  <si>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</si>
  <si>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</si>
  <si>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</si>
  <si>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</si>
  <si>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</si>
  <si>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</si>
  <si>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</si>
  <si>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</si>
  <si>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</si>
  <si>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</si>
  <si>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</si>
  <si>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</si>
  <si>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</si>
  <si>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</si>
  <si>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</si>
  <si>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</si>
  <si>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</si>
  <si>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</si>
  <si>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</si>
  <si>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</si>
  <si>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</si>
  <si>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</si>
  <si>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</si>
  <si>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</si>
  <si>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</si>
  <si>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</si>
  <si>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</si>
  <si>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</si>
  <si>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</si>
  <si>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</si>
  <si>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</si>
  <si>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</si>
  <si>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</si>
  <si>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</si>
  <si>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</si>
  <si>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</si>
  <si>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</si>
  <si>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</si>
  <si>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</si>
  <si>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</si>
  <si>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</si>
  <si>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</si>
  <si>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</si>
  <si>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</si>
  <si>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</si>
  <si>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</si>
  <si>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</si>
  <si>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</si>
  <si>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</si>
  <si>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</si>
  <si>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</si>
  <si>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</si>
  <si>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</si>
  <si>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</si>
  <si>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</si>
  <si>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</si>
  <si>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</si>
  <si>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</si>
  <si>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</si>
  <si>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</si>
  <si>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</si>
  <si>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</si>
  <si>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</si>
  <si>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</si>
  <si>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</si>
  <si>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</si>
  <si>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</si>
  <si>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</si>
  <si>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</si>
  <si>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</si>
  <si>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</si>
  <si>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</si>
  <si>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</si>
  <si>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</si>
  <si>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</si>
  <si>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</si>
  <si>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</si>
  <si>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</si>
  <si>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</si>
  <si>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</si>
  <si>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</si>
  <si>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</si>
  <si>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</si>
  <si>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</si>
  <si>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</si>
  <si>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</si>
  <si>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</si>
  <si>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</si>
  <si>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</si>
  <si>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</si>
  <si>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</si>
  <si>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</si>
  <si>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</si>
  <si>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</si>
  <si>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</si>
  <si>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</si>
  <si>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</si>
  <si>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</si>
  <si>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</si>
  <si>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</si>
  <si>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</si>
  <si>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</si>
  <si>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</si>
  <si>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</si>
  <si>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</si>
  <si>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</si>
  <si>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</si>
  <si>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</si>
  <si>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</si>
  <si>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</si>
  <si>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</si>
  <si>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</si>
  <si>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</si>
  <si>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</si>
  <si>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</si>
  <si>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</si>
  <si>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</si>
  <si>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</si>
  <si>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</si>
  <si>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</si>
  <si>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</si>
  <si>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</si>
  <si>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</si>
  <si>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</si>
  <si>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</si>
  <si>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</si>
  <si>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</si>
  <si>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</si>
  <si>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</si>
  <si>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</si>
  <si>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</si>
  <si>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</si>
  <si>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</si>
  <si>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</si>
  <si>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</si>
  <si>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</si>
  <si>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</si>
  <si>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</si>
  <si>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</si>
  <si>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</si>
  <si>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</si>
  <si>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</si>
  <si>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</si>
  <si>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</si>
  <si>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</si>
  <si>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</si>
  <si>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</si>
  <si>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</si>
  <si>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</si>
  <si>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</si>
  <si>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</si>
  <si>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</si>
  <si>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</si>
  <si>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</si>
  <si>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</si>
  <si>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</si>
  <si>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</si>
  <si>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</si>
  <si>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</si>
  <si>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</si>
  <si>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</si>
  <si>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</si>
  <si>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</si>
  <si>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</si>
  <si>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</si>
  <si>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</si>
  <si>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</si>
  <si>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</si>
  <si>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</si>
  <si>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</si>
  <si>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</si>
  <si>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</si>
  <si>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</si>
  <si>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</si>
  <si>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</si>
  <si>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</si>
  <si>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</si>
  <si>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</si>
  <si>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</si>
  <si>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</si>
  <si>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</si>
  <si>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</si>
  <si>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</si>
  <si>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</si>
  <si>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</si>
  <si>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</si>
  <si>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</si>
  <si>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</si>
  <si>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</si>
  <si>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</si>
  <si>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</si>
  <si>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</si>
  <si>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</si>
  <si>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</si>
  <si>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</si>
  <si>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</si>
  <si>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</si>
  <si>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</si>
  <si>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</si>
  <si>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</si>
  <si>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</si>
  <si>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</si>
  <si>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</si>
  <si>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</si>
  <si>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</si>
  <si>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</si>
  <si>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</si>
  <si>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</si>
  <si>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</si>
  <si>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</si>
  <si>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</si>
  <si>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</si>
  <si>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</si>
  <si>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</si>
  <si>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</si>
  <si>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</si>
  <si>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</si>
  <si>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</si>
  <si>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</si>
  <si>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</si>
  <si>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</si>
  <si>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</si>
  <si>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</si>
  <si>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</si>
  <si>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</si>
  <si>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</si>
  <si>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</si>
  <si>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</si>
  <si>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</si>
  <si>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</si>
  <si>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</si>
  <si>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</si>
  <si>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</si>
  <si>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</si>
  <si>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</si>
  <si>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</si>
  <si>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</si>
  <si>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</si>
  <si>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</si>
  <si>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</si>
  <si>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</si>
  <si>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</si>
  <si>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</si>
  <si>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</si>
  <si>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</si>
  <si>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</si>
  <si>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</si>
  <si>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</si>
  <si>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</si>
  <si>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</si>
  <si>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</si>
  <si>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</si>
  <si>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</si>
  <si>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</si>
  <si>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</si>
  <si>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</si>
  <si>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</si>
  <si>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</si>
  <si>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</si>
  <si>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</si>
  <si>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</si>
  <si>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</si>
  <si>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</si>
  <si>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</si>
  <si>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</si>
  <si>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</si>
  <si>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</si>
  <si>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</si>
  <si>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</si>
  <si>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</si>
  <si>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</si>
  <si>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</si>
  <si>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</si>
  <si>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</si>
  <si>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</si>
  <si>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</si>
  <si>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</si>
  <si>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</si>
  <si>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</si>
  <si>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</si>
  <si>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</si>
  <si>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</si>
  <si>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</si>
  <si>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</si>
  <si>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</si>
  <si>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</si>
  <si>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</si>
  <si>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</si>
  <si>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</si>
  <si>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</si>
  <si>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</si>
  <si>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</si>
  <si>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</si>
  <si>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</si>
  <si>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</si>
  <si>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</si>
  <si>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</si>
  <si>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</si>
  <si>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</si>
  <si>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</si>
  <si>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</si>
  <si>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</si>
  <si>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</si>
  <si>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</si>
  <si>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</si>
  <si>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</si>
  <si>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</si>
  <si>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</si>
  <si>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</si>
  <si>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</si>
  <si>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</si>
  <si>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</si>
  <si>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</si>
  <si>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</si>
  <si>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</si>
  <si>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</si>
  <si>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</si>
  <si>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</si>
  <si>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</si>
  <si>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</si>
  <si>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</si>
  <si>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</si>
  <si>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</si>
  <si>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</si>
  <si>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</si>
  <si>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</si>
  <si>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</si>
  <si>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</si>
  <si>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</si>
  <si>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</si>
  <si>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</si>
  <si>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</si>
  <si>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</si>
  <si>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</si>
  <si>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</si>
  <si>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</si>
  <si>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</si>
  <si>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</si>
  <si>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</si>
  <si>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</si>
  <si>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</si>
  <si>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</si>
  <si>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</si>
  <si>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</si>
  <si>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</si>
  <si>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</si>
  <si>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</si>
  <si>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</si>
  <si>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</si>
  <si>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</si>
  <si>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</si>
  <si>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</si>
  <si>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</si>
  <si>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</si>
  <si>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</si>
  <si>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</si>
  <si>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</si>
  <si>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</si>
  <si>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</si>
  <si>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</si>
  <si>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</si>
  <si>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</si>
  <si>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</si>
  <si>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</si>
  <si>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</si>
  <si>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</si>
  <si>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</si>
  <si>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</si>
  <si>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</si>
  <si>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</si>
  <si>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</si>
  <si>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</si>
  <si>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</si>
  <si>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</si>
  <si>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</si>
  <si>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</si>
  <si>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</si>
  <si>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</si>
  <si>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</si>
  <si>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</si>
  <si>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</si>
  <si>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</si>
  <si>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</si>
  <si>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</si>
  <si>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</si>
  <si>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</si>
  <si>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</si>
  <si>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</si>
  <si>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</si>
  <si>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</si>
  <si>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</si>
  <si>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</si>
  <si>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</si>
  <si>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</si>
  <si>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</si>
  <si>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</si>
  <si>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</si>
  <si>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</si>
  <si>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</si>
  <si>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</si>
  <si>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</si>
  <si>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</si>
  <si>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</si>
  <si>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</si>
  <si>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</si>
  <si>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</si>
  <si>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</si>
  <si>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</si>
  <si>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</si>
  <si>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</si>
  <si>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</si>
  <si>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</si>
  <si>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</si>
  <si>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</si>
  <si>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</si>
  <si>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</si>
  <si>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</si>
  <si>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</si>
  <si>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</si>
  <si>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</si>
  <si>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</si>
  <si>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</si>
  <si>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</si>
  <si>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</si>
  <si>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</si>
  <si>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</si>
  <si>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</si>
  <si>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</si>
  <si>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</si>
  <si>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</si>
  <si>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</si>
  <si>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</si>
  <si>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</si>
  <si>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</si>
  <si>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</si>
  <si>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</si>
  <si>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</si>
  <si>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</si>
  <si>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</si>
  <si>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</si>
  <si>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</si>
  <si>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</si>
  <si>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</si>
  <si>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</si>
  <si>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</si>
  <si>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</si>
  <si>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</si>
  <si>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</si>
  <si>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</si>
  <si>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</si>
  <si>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</si>
  <si>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</si>
  <si>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</si>
  <si>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</si>
  <si>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</si>
  <si>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</si>
  <si>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</si>
  <si>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</si>
  <si>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</si>
  <si>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</si>
  <si>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</si>
  <si>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</si>
  <si>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</si>
  <si>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</si>
  <si>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</si>
  <si>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</si>
  <si>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</si>
  <si>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</si>
  <si>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</si>
  <si>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</si>
  <si>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</si>
  <si>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</si>
  <si>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</si>
  <si>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</si>
  <si>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</si>
  <si>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</si>
  <si>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</si>
  <si>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</si>
  <si>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</si>
  <si>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</si>
  <si>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</si>
  <si>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</si>
  <si>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</si>
  <si>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</si>
  <si>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</si>
  <si>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</si>
  <si>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</si>
  <si>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</si>
  <si>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</si>
  <si>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</si>
  <si>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</si>
  <si>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</si>
  <si>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</si>
  <si>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</si>
  <si>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</si>
  <si>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</si>
  <si>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</si>
  <si>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</si>
  <si>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</si>
  <si>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</si>
  <si>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</si>
  <si>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</si>
  <si>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</si>
  <si>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</si>
  <si>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</si>
  <si>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</si>
  <si>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</si>
  <si>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</si>
  <si>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</si>
  <si>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</si>
  <si>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</si>
  <si>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</si>
  <si>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</si>
  <si>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</si>
  <si>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</si>
  <si>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</si>
  <si>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</si>
  <si>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</si>
  <si>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</si>
  <si>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</si>
  <si>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</si>
  <si>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</si>
  <si>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</si>
  <si>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</si>
  <si>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</si>
  <si>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</si>
  <si>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</si>
  <si>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</si>
  <si>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</si>
  <si>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</si>
  <si>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</si>
  <si>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</si>
  <si>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</si>
  <si>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</si>
  <si>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</si>
  <si>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</si>
  <si>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</si>
  <si>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</si>
  <si>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</si>
  <si>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</si>
  <si>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</si>
  <si>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</si>
  <si>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</si>
  <si>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</si>
  <si>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</si>
  <si>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</si>
  <si>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</si>
  <si>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</si>
  <si>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</si>
  <si>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</si>
  <si>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</si>
  <si>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</si>
  <si>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</si>
  <si>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</si>
  <si>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</si>
  <si>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</si>
  <si>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</si>
  <si>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</si>
  <si>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</si>
  <si>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</si>
  <si>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</si>
  <si>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</si>
  <si>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</si>
  <si>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</si>
  <si>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</si>
  <si>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</si>
  <si>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</si>
  <si>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</si>
  <si>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</si>
  <si>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</si>
  <si>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</si>
  <si>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</si>
  <si>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</si>
  <si>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</si>
  <si>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</si>
  <si>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</si>
  <si>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</si>
  <si>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</si>
  <si>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</si>
  <si>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</si>
  <si>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</si>
  <si>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</si>
  <si>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</si>
  <si>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</si>
  <si>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</si>
  <si>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</si>
  <si>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</si>
  <si>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</si>
  <si>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</si>
  <si>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</si>
  <si>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</si>
  <si>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</si>
  <si>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</si>
  <si>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</si>
  <si>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</si>
  <si>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</si>
  <si>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</si>
  <si>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</si>
  <si>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</si>
  <si>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</si>
  <si>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</si>
  <si>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</si>
  <si>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</si>
  <si>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</si>
  <si>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</si>
  <si>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</si>
  <si>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</si>
  <si>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</si>
  <si>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</si>
  <si>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</si>
  <si>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</si>
  <si>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</si>
  <si>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</si>
  <si>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</si>
  <si>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</si>
  <si>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</si>
  <si>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</si>
  <si>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</si>
  <si>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</si>
  <si>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</si>
  <si>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</si>
  <si>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</si>
  <si>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</si>
  <si>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</si>
  <si>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</si>
  <si>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</si>
  <si>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</si>
  <si>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</si>
  <si>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</si>
  <si>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</si>
  <si>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</si>
  <si>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</si>
  <si>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</si>
  <si>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</si>
  <si>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</si>
  <si>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</si>
  <si>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</si>
  <si>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</si>
  <si>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</si>
  <si>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</si>
  <si>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</si>
  <si>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</si>
  <si>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</si>
  <si>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</si>
  <si>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</si>
  <si>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</si>
  <si>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</si>
  <si>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</si>
  <si>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</si>
  <si>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</si>
  <si>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</si>
  <si>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</si>
  <si>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</si>
  <si>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</si>
  <si>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</si>
  <si>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</si>
  <si>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</si>
  <si>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</si>
  <si>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</si>
  <si>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</si>
  <si>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</si>
  <si>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</si>
  <si>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</si>
  <si>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</si>
  <si>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</si>
  <si>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</si>
  <si>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</si>
  <si>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</si>
  <si>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</si>
  <si>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</si>
  <si>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</si>
  <si>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</si>
  <si>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</si>
  <si>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</si>
  <si>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</si>
  <si>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</si>
  <si>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</si>
  <si>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</si>
  <si>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</si>
  <si>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</si>
  <si>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</si>
  <si>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</si>
  <si>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</si>
  <si>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</si>
  <si>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</si>
  <si>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</si>
  <si>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</si>
  <si>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</si>
  <si>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</si>
  <si>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</si>
  <si>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</si>
  <si>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</si>
  <si>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</si>
  <si>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</si>
  <si>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</si>
  <si>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</si>
  <si>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</si>
  <si>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</si>
  <si>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</si>
  <si>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</si>
  <si>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</si>
  <si>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</si>
  <si>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</si>
  <si>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</si>
  <si>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</si>
  <si>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</si>
  <si>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</si>
  <si>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</si>
  <si>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</si>
  <si>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</si>
  <si>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</si>
  <si>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</si>
  <si>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</si>
  <si>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</si>
  <si>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</si>
  <si>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</si>
  <si>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</si>
  <si>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</si>
  <si>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</si>
  <si>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</si>
  <si>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</si>
  <si>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</si>
  <si>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</si>
  <si>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</si>
  <si>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</si>
  <si>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</si>
  <si>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</si>
  <si>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</si>
  <si>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</si>
  <si>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</si>
  <si>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</si>
  <si>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</si>
  <si>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</si>
  <si>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</si>
  <si>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</si>
  <si>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</si>
  <si>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</si>
  <si>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</si>
  <si>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</si>
  <si>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</si>
  <si>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</si>
  <si>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</si>
  <si>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</si>
  <si>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</si>
  <si>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</si>
  <si>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</si>
  <si>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</si>
  <si>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</si>
  <si>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</si>
  <si>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</si>
  <si>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</si>
  <si>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</si>
  <si>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</si>
  <si>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</si>
  <si>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</si>
  <si>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</si>
  <si>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</si>
  <si>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</si>
  <si>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</si>
  <si>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</si>
  <si>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</si>
  <si>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</si>
  <si>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</si>
  <si>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</si>
  <si>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</si>
  <si>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</si>
  <si>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</si>
  <si>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</si>
  <si>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</si>
  <si>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</si>
  <si>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</si>
  <si>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</si>
  <si>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</si>
  <si>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</si>
  <si>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</si>
  <si>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</si>
  <si>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</si>
  <si>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</si>
  <si>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</si>
  <si>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</si>
  <si>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</si>
  <si>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</si>
  <si>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</si>
  <si>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</si>
  <si>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</si>
  <si>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</si>
  <si>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</si>
  <si>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</si>
  <si>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</si>
  <si>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</si>
  <si>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</si>
  <si>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</si>
  <si>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</si>
  <si>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</si>
  <si>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</si>
  <si>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</si>
  <si>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</si>
  <si>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</si>
  <si>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</si>
  <si>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</si>
  <si>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</si>
  <si>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</si>
  <si>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</si>
  <si>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</si>
  <si>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</si>
  <si>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</si>
  <si>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</si>
  <si>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</si>
  <si>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</si>
  <si>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</si>
  <si>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</si>
  <si>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</si>
  <si>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</si>
  <si>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</si>
  <si>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</si>
  <si>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</si>
  <si>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</si>
  <si>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</si>
  <si>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</si>
  <si>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</si>
  <si>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</si>
  <si>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</si>
  <si>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</si>
  <si>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</si>
  <si>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</si>
  <si>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</si>
  <si>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</si>
  <si>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</si>
  <si>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</si>
  <si>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</si>
  <si>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</si>
  <si>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</si>
  <si>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</si>
  <si>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</si>
  <si>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</si>
  <si>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</si>
  <si>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</si>
  <si>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</si>
  <si>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</si>
  <si>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</si>
  <si>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</si>
  <si>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</si>
  <si>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</si>
  <si>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</si>
  <si>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</si>
  <si>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</si>
  <si>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</si>
  <si>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</si>
  <si>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</si>
  <si>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</si>
  <si>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</si>
  <si>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</si>
  <si>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</si>
  <si>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</si>
  <si>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</si>
  <si>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</si>
  <si>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</si>
  <si>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</si>
  <si>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</si>
  <si>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</si>
  <si>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</si>
  <si>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</si>
  <si>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</si>
  <si>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</si>
  <si>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</si>
  <si>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</si>
  <si>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</si>
  <si>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</si>
  <si>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</si>
  <si>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</si>
  <si>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</si>
  <si>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</si>
  <si>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</si>
  <si>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</si>
  <si>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</si>
  <si>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</si>
  <si>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</si>
  <si>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</si>
  <si>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</si>
  <si>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</si>
  <si>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</si>
  <si>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</si>
  <si>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</si>
  <si>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</si>
  <si>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</si>
  <si>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</si>
  <si>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</si>
  <si>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</si>
  <si>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</si>
  <si>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</si>
  <si>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</si>
  <si>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</si>
  <si>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</si>
  <si>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</si>
  <si>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</si>
  <si>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</si>
  <si>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</si>
  <si>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</si>
  <si>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</si>
  <si>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</si>
  <si>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</si>
  <si>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</si>
  <si>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</si>
  <si>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</si>
  <si>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</si>
  <si>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</si>
  <si>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</si>
  <si>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</si>
  <si>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</si>
  <si>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</si>
  <si>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</si>
  <si>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</si>
  <si>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</si>
  <si>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</si>
  <si>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</si>
  <si>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</si>
  <si>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</si>
  <si>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</si>
  <si>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</si>
  <si>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</si>
  <si>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</si>
  <si>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</si>
  <si>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</si>
  <si>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</si>
  <si>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</si>
  <si>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</si>
  <si>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</si>
  <si>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</si>
  <si>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</si>
  <si>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</si>
  <si>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</si>
  <si>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</si>
  <si>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</si>
  <si>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</si>
  <si>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</si>
  <si>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</si>
  <si>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</si>
  <si>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</si>
  <si>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</si>
  <si>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</si>
  <si>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</si>
  <si>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</si>
  <si>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</si>
  <si>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</si>
  <si>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</si>
  <si>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</si>
  <si>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</si>
  <si>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</si>
  <si>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</si>
  <si>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</si>
  <si>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</si>
  <si>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</si>
  <si>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</si>
  <si>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</si>
  <si>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</si>
  <si>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</si>
  <si>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</si>
  <si>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</si>
  <si>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</si>
  <si>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</si>
  <si>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</si>
  <si>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</si>
  <si>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</si>
  <si>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</si>
  <si>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</si>
  <si>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</si>
  <si>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</si>
  <si>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</si>
  <si>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</si>
  <si>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</si>
  <si>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</si>
  <si>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</si>
  <si>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</si>
  <si>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</si>
  <si>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</si>
  <si>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</si>
  <si>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</si>
  <si>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</si>
  <si>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</si>
  <si>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</si>
  <si>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</si>
  <si>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</si>
  <si>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</si>
  <si>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</si>
  <si>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</si>
  <si>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</si>
  <si>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</si>
  <si>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</si>
  <si>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</si>
  <si>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</si>
  <si>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</si>
  <si>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</si>
  <si>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</si>
  <si>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</si>
  <si>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</si>
  <si>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</si>
  <si>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</si>
  <si>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</si>
  <si>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</si>
  <si>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</si>
  <si>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</si>
  <si>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</si>
  <si>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</si>
  <si>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</si>
  <si>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</si>
  <si>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</si>
  <si>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</si>
  <si>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</si>
  <si>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</si>
  <si>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</si>
  <si>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</si>
  <si>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</si>
  <si>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</si>
  <si>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</si>
  <si>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</si>
  <si>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</si>
  <si>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</si>
  <si>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</si>
  <si>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</si>
  <si>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</si>
  <si>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</si>
  <si>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</si>
  <si>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</si>
  <si>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</si>
  <si>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</si>
  <si>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</si>
  <si>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</si>
  <si>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</si>
  <si>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</si>
  <si>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</si>
  <si>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</si>
  <si>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</si>
  <si>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</si>
  <si>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</si>
  <si>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</si>
  <si>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</si>
  <si>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</si>
  <si>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</si>
  <si>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</si>
  <si>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</si>
  <si>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</si>
  <si>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</si>
  <si>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</si>
  <si>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</si>
  <si>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</si>
  <si>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</si>
  <si>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</si>
  <si>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</si>
  <si>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</si>
  <si>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</si>
  <si>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</si>
  <si>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</si>
  <si>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</si>
  <si>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</si>
  <si>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</si>
  <si>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</si>
  <si>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</si>
  <si>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</si>
  <si>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</si>
  <si>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</si>
  <si>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</si>
  <si>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</si>
  <si>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</si>
  <si>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</si>
  <si>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</si>
  <si>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</si>
  <si>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</si>
  <si>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</si>
  <si>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</si>
  <si>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</si>
  <si>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</si>
  <si>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</si>
  <si>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</si>
  <si>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</si>
  <si>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</si>
  <si>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</si>
  <si>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</si>
  <si>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</si>
  <si>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</si>
  <si>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</si>
  <si>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</si>
  <si>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</si>
  <si>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</si>
  <si>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</si>
  <si>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</si>
  <si>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</si>
  <si>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</si>
  <si>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</si>
  <si>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</si>
  <si>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</si>
  <si>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</si>
  <si>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</si>
  <si>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</si>
  <si>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</si>
  <si>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</si>
  <si>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</si>
  <si>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</si>
  <si>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</si>
  <si>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</si>
  <si>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</si>
  <si>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</si>
  <si>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</si>
  <si>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</si>
  <si>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</si>
  <si>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</si>
  <si>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</si>
  <si>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</si>
  <si>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</si>
  <si>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</si>
  <si>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</si>
  <si>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</si>
  <si>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</si>
  <si>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</si>
  <si>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</si>
  <si>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</si>
  <si>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</si>
  <si>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</si>
  <si>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</si>
  <si>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</si>
  <si>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</si>
  <si>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</si>
  <si>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</si>
  <si>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</si>
  <si>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</si>
  <si>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</si>
  <si>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</si>
  <si>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</si>
  <si>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</si>
  <si>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</si>
  <si>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</si>
  <si>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</si>
  <si>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</si>
  <si>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</si>
  <si>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</si>
  <si>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</si>
  <si>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</si>
  <si>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</si>
  <si>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</si>
  <si>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</si>
  <si>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</si>
  <si>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</si>
  <si>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</si>
  <si>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</si>
  <si>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</si>
  <si>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</si>
  <si>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</si>
  <si>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</si>
  <si>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</si>
  <si>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</si>
  <si>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</si>
  <si>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</si>
  <si>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</si>
  <si>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</si>
  <si>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</si>
  <si>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</si>
  <si>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</si>
  <si>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</si>
  <si>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</si>
  <si>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</si>
  <si>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</si>
  <si>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</si>
  <si>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</si>
  <si>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</si>
  <si>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</si>
  <si>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</si>
  <si>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</si>
  <si>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</si>
  <si>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</si>
  <si>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</si>
  <si>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</si>
  <si>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</si>
  <si>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</si>
  <si>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</si>
  <si>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</si>
  <si>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</si>
  <si>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</si>
  <si>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</si>
  <si>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</si>
  <si>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</si>
  <si>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</si>
  <si>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</si>
  <si>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</si>
  <si>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</si>
  <si>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</si>
  <si>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</si>
  <si>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</si>
  <si>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</si>
  <si>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</si>
  <si>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</si>
  <si>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</si>
  <si>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</si>
  <si>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</si>
  <si>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</si>
  <si>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</si>
  <si>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</si>
  <si>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</si>
  <si>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</si>
  <si>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</si>
  <si>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</si>
  <si>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</si>
  <si>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</si>
  <si>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</si>
  <si>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</si>
  <si>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</si>
  <si>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</si>
  <si>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</si>
  <si>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</si>
  <si>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</si>
  <si>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</si>
  <si>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</si>
  <si>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</si>
  <si>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</si>
  <si>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</si>
  <si>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</si>
  <si>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</si>
  <si>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</si>
  <si>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</si>
  <si>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</si>
  <si>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</si>
  <si>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</si>
  <si>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</si>
  <si>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</si>
  <si>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</si>
  <si>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</si>
  <si>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</si>
  <si>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</si>
  <si>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</si>
  <si>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</si>
  <si>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</si>
  <si>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</si>
  <si>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</si>
  <si>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</si>
  <si>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</si>
  <si>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</si>
  <si>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</si>
  <si>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</si>
  <si>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</si>
  <si>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</si>
  <si>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</si>
  <si>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</si>
  <si>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</si>
  <si>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</si>
  <si>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</si>
  <si>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</si>
  <si>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</si>
  <si>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</si>
  <si>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</si>
  <si>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</si>
  <si>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</si>
  <si>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</si>
  <si>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</si>
  <si>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</si>
  <si>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</si>
  <si>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</si>
  <si>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</si>
  <si>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</si>
  <si>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</si>
  <si>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</si>
  <si>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</si>
  <si>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</si>
  <si>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</si>
  <si>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</si>
  <si>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</si>
  <si>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</si>
  <si>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</si>
  <si>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</si>
  <si>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</si>
  <si>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</si>
  <si>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</si>
  <si>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</si>
  <si>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</si>
  <si>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</si>
  <si>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</si>
  <si>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</si>
  <si>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</si>
  <si>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</si>
  <si>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</si>
  <si>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</si>
  <si>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</si>
  <si>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</si>
  <si>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</si>
  <si>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</si>
  <si>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</si>
  <si>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</si>
  <si>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</si>
  <si>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</si>
  <si>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</si>
  <si>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</si>
  <si>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</si>
  <si>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</si>
  <si>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</si>
  <si>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</si>
  <si>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</si>
  <si>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</si>
  <si>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</si>
  <si>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</si>
  <si>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</si>
  <si>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</si>
  <si>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</si>
  <si>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</si>
  <si>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</si>
  <si>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</si>
  <si>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</si>
  <si>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</si>
  <si>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</si>
  <si>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</si>
  <si>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</si>
  <si>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</si>
  <si>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</si>
  <si>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</si>
  <si>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</si>
  <si>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</si>
  <si>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</si>
  <si>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</si>
  <si>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</si>
  <si>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</si>
  <si>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</si>
  <si>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</si>
  <si>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</si>
  <si>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</si>
  <si>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</si>
  <si>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</si>
  <si>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</si>
  <si>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</si>
  <si>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</si>
  <si>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</si>
  <si>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</si>
  <si>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</si>
  <si>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</si>
  <si>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</si>
  <si>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</si>
  <si>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</si>
  <si>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</si>
  <si>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</si>
  <si>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</si>
  <si>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</si>
  <si>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</si>
  <si>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</si>
  <si>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</si>
  <si>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</si>
  <si>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</si>
  <si>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</si>
  <si>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</si>
  <si>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</si>
  <si>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</si>
  <si>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</si>
  <si>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</si>
  <si>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</si>
  <si>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</si>
  <si>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</si>
  <si>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</si>
  <si>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</si>
  <si>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</si>
  <si>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</si>
  <si>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</si>
  <si>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</si>
  <si>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</si>
  <si>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</si>
  <si>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</si>
  <si>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</si>
  <si>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</si>
  <si>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</si>
  <si>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</si>
  <si>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</si>
  <si>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</si>
  <si>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</si>
  <si>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</si>
  <si>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</si>
  <si>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</si>
  <si>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</si>
  <si>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</si>
  <si>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</si>
  <si>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</si>
  <si>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</si>
  <si>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</si>
  <si>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</si>
  <si>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</si>
  <si>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</si>
  <si>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</si>
  <si>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</si>
  <si>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</si>
  <si>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</si>
  <si>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</si>
  <si>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</si>
  <si>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</si>
  <si>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</si>
  <si>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</si>
  <si>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</si>
  <si>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</si>
  <si>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</si>
  <si>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</si>
  <si>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</si>
  <si>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</si>
  <si>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</si>
  <si>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</si>
  <si>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</si>
  <si>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</si>
  <si>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</si>
  <si>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</si>
  <si>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</si>
  <si>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</si>
  <si>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</si>
  <si>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</si>
  <si>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</si>
  <si>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</si>
  <si>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</si>
  <si>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</si>
  <si>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</si>
  <si>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</si>
  <si>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</si>
  <si>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</si>
  <si>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</si>
  <si>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</si>
  <si>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</si>
  <si>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</si>
  <si>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</si>
  <si>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</si>
  <si>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</si>
  <si>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</si>
  <si>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</si>
  <si>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</si>
  <si>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</si>
  <si>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</si>
  <si>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</si>
  <si>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</si>
  <si>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</si>
  <si>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</si>
  <si>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</si>
  <si>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</si>
  <si>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</si>
  <si>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</si>
  <si>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</si>
  <si>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</si>
  <si>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</si>
  <si>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</si>
  <si>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</si>
  <si>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</si>
  <si>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</si>
  <si>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</si>
  <si>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</si>
  <si>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</si>
  <si>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</si>
  <si>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</si>
  <si>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</si>
  <si>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</si>
  <si>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</si>
  <si>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</si>
  <si>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</si>
  <si>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</si>
  <si>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</si>
  <si>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</si>
  <si>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</si>
  <si>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</si>
  <si>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</si>
  <si>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</si>
  <si>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</si>
  <si>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</si>
  <si>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</si>
  <si>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</si>
  <si>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</si>
  <si>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</si>
  <si>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</si>
  <si>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</si>
  <si>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</si>
  <si>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</si>
  <si>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</si>
  <si>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</si>
  <si>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</si>
  <si>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</si>
  <si>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</si>
  <si>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</si>
  <si>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</si>
  <si>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</si>
  <si>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</si>
  <si>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</si>
  <si>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</si>
  <si>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</si>
  <si>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</si>
  <si>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</si>
  <si>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</si>
  <si>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</si>
  <si>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</si>
  <si>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</si>
  <si>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</si>
  <si>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</si>
  <si>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</si>
  <si>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</si>
  <si>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</si>
  <si>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</si>
  <si>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</si>
  <si>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</si>
  <si>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</si>
  <si>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</si>
  <si>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</si>
  <si>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</si>
  <si>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</si>
  <si>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</si>
  <si>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</si>
  <si>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</si>
  <si>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</si>
  <si>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</si>
  <si>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</si>
  <si>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</si>
  <si>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</si>
  <si>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</si>
  <si>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</si>
  <si>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</si>
  <si>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</si>
  <si>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</si>
  <si>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</si>
  <si>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</si>
  <si>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</si>
  <si>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</si>
  <si>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</si>
  <si>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</si>
  <si>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</si>
  <si>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</si>
  <si>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</si>
  <si>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</si>
  <si>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</si>
  <si>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</si>
  <si>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</si>
  <si>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</si>
  <si>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</si>
  <si>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</si>
  <si>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</si>
  <si>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</si>
  <si>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</si>
  <si>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</si>
  <si>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</si>
  <si>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</si>
  <si>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</si>
  <si>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</si>
  <si>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</si>
  <si>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</si>
  <si>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</si>
  <si>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</si>
  <si>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</si>
  <si>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</si>
  <si>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</si>
  <si>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</si>
  <si>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</si>
  <si>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</si>
  <si>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</si>
  <si>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</si>
  <si>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</si>
  <si>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</si>
  <si>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</si>
  <si>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</si>
  <si>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</si>
  <si>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</si>
  <si>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</si>
  <si>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</si>
  <si>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</si>
  <si>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</si>
  <si>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</si>
  <si>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</si>
  <si>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</si>
  <si>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</si>
  <si>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</si>
  <si>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</si>
  <si>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</si>
  <si>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</si>
  <si>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</si>
  <si>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</si>
  <si>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</si>
  <si>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</si>
  <si>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</si>
  <si>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</si>
  <si>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</si>
  <si>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</si>
  <si>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</si>
  <si>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</si>
  <si>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</si>
  <si>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</si>
  <si>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</si>
  <si>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</si>
  <si>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</si>
  <si>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</si>
  <si>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</si>
  <si>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</si>
  <si>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</si>
  <si>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</si>
  <si>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</si>
  <si>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</si>
  <si>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</si>
  <si>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</si>
  <si>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</si>
  <si>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</si>
  <si>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</si>
  <si>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</si>
  <si>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</si>
  <si>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</si>
  <si>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</si>
  <si>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</si>
  <si>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</si>
  <si>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</si>
  <si>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</si>
  <si>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</si>
  <si>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</si>
  <si>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</si>
  <si>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</si>
  <si>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</si>
  <si>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</si>
  <si>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</si>
  <si>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</si>
  <si>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</si>
  <si>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</si>
  <si>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</si>
  <si>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</si>
  <si>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</si>
  <si>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</si>
  <si>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</si>
  <si>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</si>
  <si>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</si>
  <si>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</si>
  <si>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</si>
  <si>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</si>
  <si>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</si>
  <si>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</si>
  <si>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</si>
  <si>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</si>
  <si>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</si>
  <si>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</si>
  <si>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</si>
  <si>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</si>
  <si>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</si>
  <si>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</si>
  <si>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</si>
  <si>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</si>
  <si>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</si>
  <si>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</si>
  <si>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</si>
  <si>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</si>
  <si>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</si>
  <si>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</si>
  <si>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</si>
  <si>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</si>
  <si>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</si>
  <si>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</si>
  <si>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</si>
  <si>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</si>
  <si>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</si>
  <si>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</si>
  <si>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</si>
  <si>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</si>
  <si>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</si>
  <si>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</si>
  <si>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</si>
  <si>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</si>
  <si>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</si>
  <si>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</si>
  <si>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</si>
  <si>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</si>
  <si>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</si>
  <si>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</si>
  <si>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</si>
  <si>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</si>
  <si>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</si>
  <si>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</si>
  <si>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</si>
  <si>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</si>
  <si>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</si>
  <si>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</si>
  <si>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</si>
  <si>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</si>
  <si>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</si>
  <si>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</si>
  <si>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</si>
  <si>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</si>
  <si>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</si>
  <si>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</si>
  <si>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</si>
  <si>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</si>
  <si>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</si>
  <si>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</si>
  <si>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</si>
  <si>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</si>
  <si>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</si>
  <si>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</si>
  <si>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</si>
  <si>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</si>
  <si>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</si>
  <si>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</si>
  <si>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</si>
  <si>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</si>
  <si>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</si>
  <si>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</si>
  <si>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</si>
  <si>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</si>
  <si>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</si>
  <si>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</si>
  <si>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</si>
  <si>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</si>
  <si>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</si>
  <si>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</si>
  <si>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</si>
  <si>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</si>
  <si>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</si>
  <si>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</si>
  <si>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</si>
  <si>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</si>
  <si>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</si>
  <si>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</si>
  <si>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</si>
  <si>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</si>
  <si>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</si>
  <si>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</si>
  <si>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</si>
  <si>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</si>
  <si>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</si>
  <si>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</si>
  <si>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</si>
  <si>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</si>
  <si>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</si>
  <si>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</si>
  <si>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</si>
  <si>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</si>
  <si>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</si>
  <si>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</si>
  <si>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</si>
  <si>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</si>
  <si>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</si>
  <si>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</si>
  <si>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</si>
  <si>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</si>
  <si>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</si>
  <si>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</si>
  <si>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</si>
  <si>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</si>
  <si>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</si>
  <si>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</si>
  <si>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</si>
  <si>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</si>
  <si>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</si>
  <si>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</si>
  <si>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</si>
  <si>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</si>
  <si>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</si>
  <si>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</si>
  <si>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</si>
  <si>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</si>
  <si>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</si>
  <si>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</si>
  <si>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</si>
  <si>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</si>
  <si>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</si>
  <si>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</si>
  <si>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</si>
  <si>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</si>
  <si>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</si>
  <si>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</si>
  <si>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</si>
  <si>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</si>
  <si>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</si>
  <si>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</si>
  <si>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</si>
  <si>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</si>
  <si>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</si>
  <si>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</si>
  <si>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</si>
  <si>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</si>
  <si>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</si>
  <si>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</si>
  <si>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</si>
  <si>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</si>
  <si>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</si>
  <si>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</si>
  <si>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</si>
  <si>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</si>
  <si>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</si>
  <si>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</si>
  <si>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</si>
  <si>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</si>
  <si>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</si>
  <si>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</si>
  <si>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</si>
  <si>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</si>
  <si>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</si>
  <si>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</si>
  <si>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</si>
  <si>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</si>
  <si>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</si>
  <si>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</si>
  <si>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</si>
  <si>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</si>
  <si>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</si>
  <si>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</si>
  <si>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</si>
  <si>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</si>
  <si>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</si>
  <si>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</si>
  <si>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</si>
  <si>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</si>
  <si>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</si>
  <si>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</si>
  <si>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</si>
  <si>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</si>
  <si>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</si>
  <si>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</si>
  <si>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</si>
  <si>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</si>
  <si>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</si>
  <si>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</si>
  <si>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</si>
  <si>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</si>
  <si>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</si>
  <si>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</si>
  <si>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</si>
  <si>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</si>
  <si>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</si>
  <si>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</si>
  <si>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</si>
  <si>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</si>
  <si>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</si>
  <si>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</si>
  <si>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</si>
  <si>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</si>
  <si>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</si>
  <si>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</si>
  <si>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</si>
  <si>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</si>
  <si>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</si>
  <si>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</si>
  <si>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</si>
  <si>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</si>
  <si>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</si>
  <si>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</si>
  <si>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</si>
  <si>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</si>
  <si>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</si>
  <si>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</si>
  <si>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</si>
  <si>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</si>
  <si>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</si>
  <si>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</si>
  <si>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</si>
  <si>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</si>
  <si>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</si>
  <si>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</si>
  <si>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</si>
  <si>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</si>
  <si>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</si>
  <si>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</si>
  <si>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</si>
  <si>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</si>
  <si>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</si>
  <si>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</si>
  <si>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</si>
  <si>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</si>
  <si>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</si>
  <si>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</si>
  <si>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</si>
  <si>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</si>
  <si>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</si>
  <si>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</si>
  <si>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</si>
  <si>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</si>
  <si>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</si>
  <si>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</si>
  <si>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</si>
  <si>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</si>
  <si>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</si>
  <si>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</si>
  <si>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</si>
  <si>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</si>
  <si>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</si>
  <si>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</si>
  <si>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</si>
  <si>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</si>
  <si>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</si>
  <si>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</si>
  <si>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</si>
  <si>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</si>
  <si>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</si>
  <si>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</si>
  <si>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</si>
  <si>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</si>
  <si>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</si>
  <si>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</si>
  <si>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</si>
  <si>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</si>
  <si>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</si>
  <si>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</si>
  <si>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</si>
  <si>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</si>
  <si>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</si>
  <si>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</si>
  <si>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</si>
  <si>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</si>
  <si>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</si>
  <si>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</si>
  <si>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</si>
  <si>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</si>
  <si>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</si>
  <si>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</si>
  <si>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</si>
  <si>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</si>
  <si>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</si>
  <si>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</si>
  <si>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</si>
  <si>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</si>
  <si>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</si>
  <si>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</si>
  <si>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</si>
  <si>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</si>
  <si>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</si>
  <si>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</si>
  <si>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</si>
  <si>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</si>
  <si>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</si>
  <si>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</si>
  <si>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</si>
  <si>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</si>
  <si>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</si>
  <si>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</si>
  <si>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</si>
  <si>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</si>
  <si>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</si>
  <si>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</si>
  <si>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</si>
  <si>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</si>
  <si>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</si>
  <si>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</si>
  <si>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</si>
  <si>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</si>
  <si>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</si>
  <si>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</si>
  <si>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</si>
  <si>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</si>
  <si>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</si>
  <si>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</si>
  <si>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</si>
  <si>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</si>
  <si>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</si>
  <si>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</si>
  <si>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</si>
  <si>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</si>
  <si>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</si>
  <si>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</si>
  <si>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</si>
  <si>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</si>
  <si>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</si>
  <si>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</si>
  <si>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</si>
  <si>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</si>
  <si>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</si>
  <si>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</si>
  <si>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</si>
  <si>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</si>
  <si>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</si>
  <si>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</si>
  <si>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</si>
  <si>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</si>
  <si>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</si>
  <si>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</si>
  <si>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</si>
  <si>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</si>
  <si>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</si>
  <si>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</si>
  <si>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</si>
  <si>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</si>
  <si>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</si>
  <si>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</si>
  <si>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</si>
  <si>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</si>
  <si>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</si>
  <si>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</si>
  <si>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</si>
  <si>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</si>
  <si>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</si>
  <si>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</si>
  <si>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</si>
  <si>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</si>
  <si>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</si>
  <si>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</si>
  <si>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</si>
  <si>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</si>
  <si>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</si>
  <si>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</si>
  <si>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</si>
  <si>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</si>
  <si>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</si>
  <si>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</si>
  <si>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</si>
  <si>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</si>
  <si>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</si>
  <si>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</si>
  <si>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</si>
  <si>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</si>
  <si>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</si>
  <si>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</si>
  <si>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</si>
  <si>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</si>
  <si>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</si>
  <si>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</si>
  <si>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</si>
  <si>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</si>
  <si>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</si>
  <si>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</si>
  <si>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</si>
  <si>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</si>
  <si>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</si>
  <si>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</si>
  <si>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</si>
  <si>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</si>
  <si>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</si>
  <si>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</si>
  <si>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</si>
  <si>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</si>
  <si>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</si>
  <si>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</si>
  <si>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</si>
  <si>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</si>
  <si>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</si>
  <si>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</si>
  <si>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</si>
  <si>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</si>
  <si>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</si>
  <si>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</si>
  <si>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</si>
  <si>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</si>
  <si>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</si>
  <si>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</si>
  <si>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</si>
  <si>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</si>
  <si>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</si>
  <si>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</si>
  <si>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</si>
  <si>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</si>
  <si>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</si>
  <si>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</si>
  <si>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</si>
  <si>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</si>
  <si>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</si>
  <si>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</si>
  <si>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</si>
  <si>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</si>
  <si>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</si>
  <si>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</si>
  <si>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</si>
  <si>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</si>
  <si>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</si>
  <si>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</si>
  <si>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</si>
  <si>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</si>
  <si>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</si>
  <si>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</si>
  <si>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</si>
  <si>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</si>
  <si>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</si>
  <si>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</si>
  <si>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</si>
  <si>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</si>
  <si>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</si>
  <si>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</si>
  <si>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</si>
  <si>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</si>
  <si>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</si>
  <si>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</si>
  <si>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</si>
  <si>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</si>
  <si>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</si>
  <si>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</si>
  <si>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</si>
  <si>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</si>
  <si>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</si>
  <si>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</si>
  <si>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</si>
  <si>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</si>
  <si>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</si>
  <si>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</si>
  <si>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</si>
  <si>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</si>
  <si>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</si>
  <si>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</si>
  <si>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</si>
  <si>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</si>
  <si>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</si>
  <si>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</si>
  <si>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</si>
  <si>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</si>
  <si>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</si>
  <si>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</si>
  <si>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</si>
  <si>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</si>
  <si>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</si>
  <si>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</si>
  <si>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</si>
  <si>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</si>
  <si>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</si>
  <si>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</si>
  <si>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</si>
  <si>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</si>
  <si>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</si>
  <si>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</si>
  <si>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</si>
  <si>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</si>
  <si>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</si>
  <si>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</si>
  <si>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</si>
  <si>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</si>
  <si>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</si>
  <si>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</si>
  <si>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</si>
  <si>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</si>
  <si>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</si>
  <si>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</si>
  <si>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</si>
  <si>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</si>
  <si>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</si>
  <si>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</si>
  <si>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</si>
  <si>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</si>
  <si>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</si>
  <si>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</si>
  <si>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</si>
  <si>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</si>
  <si>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</si>
  <si>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</si>
  <si>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</si>
  <si>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</si>
  <si>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</si>
  <si>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</si>
  <si>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</si>
  <si>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</si>
  <si>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</si>
  <si>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</si>
  <si>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</si>
  <si>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</si>
  <si>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</si>
  <si>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</si>
  <si>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</si>
  <si>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</si>
  <si>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</si>
  <si>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</si>
  <si>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</si>
  <si>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</si>
  <si>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</si>
  <si>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</si>
  <si>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</si>
  <si>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</si>
  <si>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</si>
  <si>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</si>
  <si>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</si>
  <si>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</si>
  <si>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</si>
  <si>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</si>
  <si>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</si>
  <si>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</si>
  <si>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</si>
  <si>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</si>
  <si>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</si>
  <si>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</si>
  <si>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</si>
  <si>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</si>
  <si>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</si>
  <si>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</si>
  <si>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</si>
  <si>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</si>
  <si>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</si>
  <si>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</si>
  <si>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</si>
  <si>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</si>
  <si>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</si>
  <si>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</si>
  <si>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</si>
  <si>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</si>
  <si>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</si>
  <si>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</si>
  <si>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</si>
  <si>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</si>
  <si>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</si>
  <si>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</si>
  <si>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</si>
  <si>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</si>
  <si>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</si>
  <si>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</si>
  <si>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</si>
  <si>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</si>
  <si>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</si>
  <si>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</si>
  <si>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</si>
  <si>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</si>
  <si>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</si>
  <si>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</si>
  <si>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</si>
  <si>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</si>
  <si>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</si>
  <si>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</si>
  <si>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</si>
  <si>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</si>
  <si>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</si>
  <si>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</si>
  <si>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</si>
  <si>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</si>
  <si>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</si>
  <si>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</si>
  <si>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</si>
  <si>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</si>
  <si>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</si>
  <si>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</si>
  <si>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</si>
  <si>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</si>
  <si>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</si>
  <si>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</si>
  <si>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</si>
  <si>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</si>
  <si>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</si>
  <si>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</si>
  <si>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</si>
  <si>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</si>
  <si>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</si>
  <si>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</si>
  <si>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</si>
  <si>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</si>
  <si>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</si>
  <si>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</si>
  <si>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</si>
  <si>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</si>
  <si>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</si>
  <si>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</si>
  <si>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</si>
  <si>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</si>
  <si>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</si>
  <si>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</si>
  <si>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</si>
  <si>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</si>
  <si>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</si>
  <si>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</si>
  <si>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</si>
  <si>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</si>
  <si>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</si>
  <si>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</si>
  <si>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</si>
  <si>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</si>
  <si>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</si>
  <si>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</si>
  <si>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</si>
  <si>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</si>
  <si>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</si>
  <si>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</si>
  <si>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</si>
  <si>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</si>
  <si>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</si>
  <si>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</si>
  <si>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</si>
  <si>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</si>
  <si>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</si>
  <si>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</si>
  <si>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</si>
  <si>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</si>
  <si>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</si>
  <si>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</si>
  <si>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</si>
  <si>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</si>
  <si>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</si>
  <si>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</si>
  <si>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</si>
  <si>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</si>
  <si>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</si>
  <si>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</si>
  <si>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</si>
  <si>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</si>
  <si>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</si>
  <si>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</si>
  <si>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</si>
  <si>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</si>
  <si>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</si>
  <si>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</si>
  <si>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</si>
  <si>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</si>
  <si>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</si>
  <si>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</si>
  <si>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</si>
  <si>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</si>
  <si>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</si>
  <si>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</si>
  <si>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</si>
  <si>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</si>
  <si>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</si>
  <si>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</si>
  <si>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</si>
  <si>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</si>
  <si>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</si>
  <si>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</si>
  <si>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</si>
  <si>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</si>
  <si>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</si>
  <si>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</si>
  <si>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</si>
  <si>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</si>
  <si>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</si>
  <si>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</si>
  <si>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</si>
  <si>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</si>
  <si>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</si>
  <si>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</si>
  <si>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</si>
  <si>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</si>
  <si>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</si>
  <si>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</si>
  <si>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</si>
  <si>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</si>
  <si>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</si>
  <si>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</si>
  <si>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</si>
  <si>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</si>
  <si>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</si>
  <si>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</si>
  <si>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</si>
  <si>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</si>
  <si>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</si>
  <si>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</si>
  <si>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</si>
  <si>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</si>
  <si>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</si>
  <si>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</si>
  <si>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</si>
  <si>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</si>
  <si>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</si>
  <si>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</si>
  <si>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</si>
  <si>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</si>
  <si>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</si>
  <si>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</si>
  <si>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</si>
  <si>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</si>
  <si>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</si>
  <si>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</si>
  <si>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</si>
  <si>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</si>
  <si>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</si>
  <si>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</si>
  <si>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</si>
  <si>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</si>
  <si>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</si>
  <si>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</si>
  <si>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</si>
  <si>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</si>
  <si>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</si>
  <si>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</si>
  <si>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</si>
  <si>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</si>
  <si>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</si>
  <si>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</si>
  <si>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</si>
  <si>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</si>
  <si>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</si>
  <si>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</si>
  <si>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</si>
  <si>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</si>
  <si>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</si>
  <si>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</si>
  <si>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</si>
  <si>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</si>
  <si>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</si>
  <si>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</si>
  <si>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</si>
  <si>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</si>
  <si>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</si>
  <si>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</si>
  <si>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</si>
  <si>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</si>
  <si>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</si>
  <si>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</si>
  <si>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</si>
  <si>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</si>
  <si>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</si>
  <si>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</si>
  <si>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</si>
  <si>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</si>
  <si>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</si>
  <si>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</si>
  <si>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</si>
  <si>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</si>
  <si>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</si>
  <si>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</si>
  <si>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</si>
  <si>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</si>
  <si>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</si>
  <si>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</si>
  <si>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</si>
  <si>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</si>
  <si>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</si>
  <si>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</si>
  <si>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</si>
  <si>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</si>
  <si>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</si>
  <si>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</si>
  <si>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</si>
  <si>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</si>
  <si>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</si>
  <si>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</si>
  <si>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</si>
  <si>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</si>
  <si>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</si>
  <si>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</si>
  <si>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</si>
  <si>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</si>
  <si>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</si>
  <si>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</si>
  <si>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</si>
  <si>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</si>
  <si>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</si>
  <si>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</si>
  <si>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</si>
  <si>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</si>
  <si>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</si>
  <si>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</si>
  <si>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</si>
  <si>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</si>
  <si>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</si>
  <si>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</si>
  <si>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</si>
  <si>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</si>
  <si>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</si>
  <si>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</si>
  <si>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</si>
  <si>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</si>
  <si>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</si>
  <si>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</si>
  <si>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</si>
  <si>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</si>
  <si>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</si>
  <si>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</si>
  <si>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</si>
  <si>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</si>
  <si>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</si>
  <si>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</si>
  <si>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</si>
  <si>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</si>
  <si>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</si>
  <si>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</si>
  <si>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</si>
  <si>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</si>
  <si>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</si>
  <si>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</si>
  <si>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</si>
  <si>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</si>
  <si>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</si>
  <si>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</si>
  <si>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</si>
  <si>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</si>
  <si>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</si>
  <si>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</si>
  <si>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</si>
  <si>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</si>
  <si>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</si>
  <si>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</si>
  <si>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</si>
  <si>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</si>
  <si>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</si>
  <si>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</si>
  <si>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</si>
  <si>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</si>
  <si>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</si>
  <si>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</si>
  <si>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</si>
  <si>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</si>
  <si>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</si>
  <si>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</si>
  <si>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</si>
  <si>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</si>
  <si>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</si>
  <si>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</si>
  <si>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</si>
  <si>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</si>
  <si>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</si>
  <si>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</si>
  <si>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</si>
  <si>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</si>
  <si>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</si>
  <si>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</si>
  <si>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</si>
  <si>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</si>
  <si>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</si>
  <si>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</si>
  <si>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</si>
  <si>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</si>
  <si>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</si>
  <si>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</si>
  <si>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</si>
  <si>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</si>
  <si>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</si>
  <si>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</si>
  <si>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</si>
  <si>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</si>
  <si>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</si>
  <si>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</si>
  <si>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</si>
  <si>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</si>
  <si>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</si>
  <si>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</si>
  <si>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</si>
  <si>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</si>
  <si>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</si>
  <si>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</si>
  <si>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</si>
  <si>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</si>
  <si>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</si>
  <si>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</si>
  <si>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</si>
  <si>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</si>
  <si>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</si>
  <si>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</si>
  <si>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</si>
  <si>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</si>
  <si>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</si>
  <si>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</si>
  <si>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</si>
  <si>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</si>
  <si>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</si>
  <si>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</si>
  <si>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</si>
  <si>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</si>
  <si>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</si>
  <si>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</si>
  <si>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</si>
  <si>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</si>
  <si>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</si>
  <si>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</si>
  <si>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</si>
  <si>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</si>
  <si>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</si>
  <si>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</si>
  <si>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</si>
  <si>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</si>
  <si>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</si>
  <si>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</si>
  <si>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</si>
  <si>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</si>
  <si>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</si>
  <si>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</si>
  <si>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</si>
  <si>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</si>
  <si>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</si>
  <si>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</si>
  <si>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</si>
  <si>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</si>
  <si>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</si>
  <si>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</si>
  <si>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</si>
  <si>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</si>
  <si>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</si>
  <si>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</si>
  <si>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</si>
  <si>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</si>
  <si>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</si>
  <si>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</si>
  <si>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</si>
  <si>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</si>
  <si>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</si>
  <si>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</si>
  <si>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</si>
  <si>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</si>
  <si>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</si>
  <si>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</si>
  <si>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</si>
  <si>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</si>
  <si>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</si>
  <si>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</si>
  <si>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</si>
  <si>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</si>
  <si>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</si>
  <si>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</si>
  <si>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</si>
  <si>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</si>
  <si>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</si>
  <si>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</si>
  <si>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</si>
  <si>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</si>
  <si>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</si>
  <si>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</si>
  <si>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</si>
  <si>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</si>
  <si>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</si>
  <si>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</si>
  <si>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</si>
  <si>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</si>
  <si>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</si>
  <si>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</si>
  <si>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</si>
  <si>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</si>
  <si>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</si>
  <si>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</si>
  <si>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</si>
  <si>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</si>
  <si>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</si>
  <si>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</si>
  <si>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</si>
  <si>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</si>
  <si>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</si>
  <si>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</si>
  <si>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</si>
  <si>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</si>
  <si>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</si>
  <si>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</si>
  <si>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</si>
  <si>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</si>
  <si>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</si>
  <si>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</si>
  <si>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</si>
  <si>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</si>
  <si>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</si>
  <si>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</si>
  <si>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</si>
  <si>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</si>
  <si>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</si>
  <si>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</si>
  <si>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</si>
  <si>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</si>
  <si>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</si>
  <si>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</si>
  <si>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</si>
  <si>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</si>
  <si>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</si>
  <si>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</si>
  <si>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</si>
  <si>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</si>
  <si>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</si>
  <si>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</si>
  <si>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</si>
  <si>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</si>
  <si>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</si>
  <si>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</si>
  <si>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</si>
  <si>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</si>
  <si>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</si>
  <si>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</si>
  <si>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</si>
  <si>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</si>
  <si>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</si>
  <si>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</si>
  <si>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</si>
  <si>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</si>
  <si>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</si>
  <si>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</si>
  <si>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</si>
  <si>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</si>
  <si>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</si>
  <si>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</si>
  <si>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</si>
  <si>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</si>
  <si>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</si>
  <si>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</si>
  <si>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</si>
  <si>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</si>
  <si>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</si>
  <si>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</si>
  <si>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</si>
  <si>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</si>
  <si>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</si>
  <si>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</si>
  <si>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</si>
  <si>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</si>
  <si>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</si>
  <si>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</si>
  <si>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</si>
  <si>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</si>
  <si>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</si>
  <si>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</si>
  <si>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</si>
  <si>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</si>
  <si>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</si>
  <si>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</si>
  <si>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</si>
  <si>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</si>
  <si>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</si>
  <si>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</si>
  <si>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</si>
  <si>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</si>
  <si>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</si>
  <si>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</si>
  <si>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</si>
  <si>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</si>
  <si>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</si>
  <si>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</si>
  <si>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</si>
  <si>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</si>
  <si>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</si>
  <si>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</si>
  <si>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</si>
  <si>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</si>
  <si>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</si>
  <si>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</si>
  <si>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</si>
  <si>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</si>
  <si>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</si>
  <si>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</si>
  <si>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</si>
  <si>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</si>
  <si>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</si>
  <si>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</si>
  <si>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</si>
  <si>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</si>
  <si>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</si>
  <si>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</si>
  <si>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</si>
  <si>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</si>
  <si>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</si>
  <si>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</si>
  <si>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</si>
  <si>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</si>
  <si>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</si>
  <si>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</si>
  <si>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</si>
  <si>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</si>
  <si>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</si>
  <si>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</si>
  <si>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</si>
  <si>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</si>
  <si>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</si>
  <si>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</si>
  <si>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</si>
  <si>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</si>
  <si>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</si>
  <si>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</si>
  <si>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</si>
  <si>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</si>
  <si>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</si>
  <si>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</si>
  <si>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</si>
  <si>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</si>
  <si>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</si>
  <si>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</si>
  <si>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</si>
  <si>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</si>
  <si>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</si>
  <si>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</si>
  <si>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</si>
  <si>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</si>
  <si>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</si>
  <si>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</si>
  <si>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</si>
  <si>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</si>
  <si>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</si>
  <si>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</si>
  <si>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</si>
  <si>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</si>
  <si>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</si>
  <si>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</si>
  <si>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</si>
  <si>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</si>
  <si>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</si>
  <si>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</si>
  <si>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</si>
  <si>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</si>
  <si>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</si>
  <si>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</si>
  <si>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</si>
  <si>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</si>
  <si>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</si>
  <si>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</si>
  <si>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</si>
  <si>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</si>
  <si>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</si>
  <si>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</si>
  <si>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</si>
  <si>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</si>
  <si>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</si>
  <si>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</si>
  <si>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</si>
  <si>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</si>
  <si>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</si>
  <si>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</si>
  <si>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</si>
  <si>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</si>
  <si>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</si>
  <si>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</si>
  <si>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</si>
  <si>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</si>
  <si>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</si>
  <si>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</si>
  <si>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</si>
  <si>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</si>
  <si>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</si>
  <si>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</si>
  <si>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</si>
  <si>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</si>
  <si>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</si>
  <si>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</si>
  <si>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</si>
  <si>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</si>
  <si>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</si>
  <si>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</si>
  <si>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</si>
  <si>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</si>
  <si>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</si>
  <si>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</si>
  <si>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</si>
  <si>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</si>
  <si>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</si>
  <si>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</si>
  <si>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</si>
  <si>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</si>
  <si>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</si>
  <si>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</si>
  <si>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</si>
  <si>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</si>
  <si>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</si>
  <si>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</si>
  <si>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</si>
  <si>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</si>
  <si>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</si>
  <si>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</si>
  <si>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</si>
  <si>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</si>
  <si>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</si>
  <si>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</si>
  <si>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</si>
  <si>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</si>
  <si>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</si>
  <si>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</si>
  <si>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</si>
  <si>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</si>
  <si>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</si>
  <si>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</si>
  <si>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</si>
  <si>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</si>
  <si>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</si>
  <si>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</si>
  <si>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</si>
  <si>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</si>
  <si>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</si>
  <si>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</si>
  <si>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</si>
  <si>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</si>
  <si>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</si>
  <si>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</si>
  <si>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</si>
  <si>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</si>
  <si>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</si>
  <si>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</si>
  <si>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</si>
  <si>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</si>
  <si>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</si>
  <si>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</si>
  <si>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</si>
  <si>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</si>
  <si>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</si>
  <si>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</si>
  <si>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</si>
  <si>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</si>
  <si>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</si>
  <si>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</si>
  <si>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</si>
  <si>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</si>
  <si>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</si>
  <si>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</si>
  <si>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</si>
  <si>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</si>
  <si>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</si>
  <si>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</si>
  <si>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</si>
  <si>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</si>
  <si>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</si>
  <si>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</si>
  <si>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</si>
  <si>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</si>
  <si>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</si>
  <si>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</si>
  <si>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</si>
  <si>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</si>
  <si>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</si>
  <si>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</si>
  <si>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</si>
  <si>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</si>
  <si>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</si>
  <si>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</si>
  <si>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</si>
  <si>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</si>
  <si>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</si>
  <si>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</si>
  <si>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</si>
  <si>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</si>
  <si>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</si>
  <si>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</si>
  <si>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</si>
  <si>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</si>
  <si>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</si>
  <si>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</si>
  <si>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</si>
  <si>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</si>
  <si>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</si>
  <si>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</si>
  <si>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</si>
  <si>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</si>
  <si>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</si>
  <si>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</si>
  <si>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</si>
  <si>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</si>
  <si>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</si>
  <si>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</si>
  <si>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</si>
  <si>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</si>
  <si>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</si>
  <si>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</si>
  <si>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</si>
  <si>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</si>
  <si>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</si>
  <si>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</si>
  <si>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</si>
  <si>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PCM-20251213-00000633</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</si>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</sst>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7" dataDxfId="46" headerRowBorderDxfId="44" tableBorderDxfId="45" totalsRowBorderDxfId="43">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341.58846597222146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46004.536891898148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46004.536891898148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46004.536891898148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46004.536891898148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46004.536891898148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46004.536891898148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46004.536891898148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46004.536891898148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46004.536891898148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46004.536891898148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46004.536891898148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46004.536891898148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46004.536891898148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46004.536891898148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46004.536891898148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46004.536891898148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46004.536891898148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46004.536891898148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46004.536891898148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46004.536891898148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46004.536891898148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46004.536891898148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46004.536891898148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46004.536891898148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46004.536891898148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46004.536891898148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46004.536891898148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46004.536891898148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46004.536891898148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46004.536891898148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46004.536891898148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46004.536891898148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46004.536891898148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46004.536891898148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46004.536891898148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46004.536891898148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46004.536891898148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46004.536891898148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46004.536891898148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46004.536891898148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46004.536891898148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46004.536891898148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46004.536891898148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46004.536891898148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46004.536891898148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46004.536891898148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46004.536891898148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46004.536891898148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46004.536891898148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46004.536891898148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46004.536891898148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46004.536891898148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46004.536891898148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46004.536891898148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46004.536891898148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46004.536891898148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46004.536891898148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46004.536891898148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46004.536891898148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46004.536891898148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46004.536891898148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46004.536891898148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46004.536891898148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46004.536891898148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46004.536891898148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46004.536891898148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46004.536891898148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46004.536891898148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46004.536891898148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46004.536891898148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46004.536891898148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46004.536891898148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46004.536891898148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46004.536891898148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46004.536891898148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46004.536891898148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46004.536891898148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46004.536891898148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46004.536891898148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46004.536891898148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46004.536891898148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46004.536891898148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46004.536891898148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46004.536891898148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46004.536891898148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46004.536891898148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46004.536891898148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46004.536891898148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46004.536891898148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46004.536891898148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46004.536891898148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46004.536891898148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46004.536891898148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46004.536891898148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46004.536891898148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46004.536891898148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46004.536891898148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46004.536891898148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46004.536891898148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46004.536891898148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46004.536891898148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46004.536891898148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46004.536891898148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46004.536891898148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46004.536891898148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46004.536891898148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46004.536891898148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46004.536891898148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46004.536891898148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46004.536891898148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46004.536891898148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46004.536891898148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46004.536891898148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46004.536891898148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46004.536891898148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46004.536891898148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46004.536891898148</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C1F63FAA-1C4B-4A44-B30D-551C16FCE598}"/>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179.53705393518612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20.149472916666127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7.1815099537052447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3.7049821759283077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46004.536891898148</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46004.536891898148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46004.536891898148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46004.536891898148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46004.536891898148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46004.536891898148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46004.536891898148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46004.536891898148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46004.536891898148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46004.536891898148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46004.536891898148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46004.536891898148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46004.536891898148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46004.536891898148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46004.536891898148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46004.536891898148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46004.536891898148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46004.536891898148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46004.536891898148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46004.536891898148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46004.536891898148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46004.536891898148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46004.536891898148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46004.536891898148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46004.536891898148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46004.536891898148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46004.536891898148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46004.536891898148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46004.536891898148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46004.536891898148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46004.536891898148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46004.536891898148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46004.536891898148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46004.536891898148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46004.536891898148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46004.536891898148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46004.536891898148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46004.536891898148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46004.536891898148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46004.536891898148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46004.536891898148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46004.536891898148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46004.536891898148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46004.536891898148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46004.536891898148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46004.536891898148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46004.536891898148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46004.536891898148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46004.536891898148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46004.536891898148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46004.536891898148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46004.536891898148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46004.536891898148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46004.536891898148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46004.536891898148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46004.536891898148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46004.536891898148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46004.536891898148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46004.536891898148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46004.536891898148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46004.536891898148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46004.536891898148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46004.536891898148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46004.536891898148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46004.536891898148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46004.536891898148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46004.536891898148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46004.536891898148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46004.536891898148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46004.536891898148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46004.536891898148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46004.536891898148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46004.536891898148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46004.536891898148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46004.536891898148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46004.536891898148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46004.536891898148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46004.536891898148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46004.536891898148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46004.536891898148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46004.536891898148</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46004.536891898148</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46004.536891898148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46004.536891898148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46004.536891898148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46004.536891898148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46004.536891898148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46004.536891898148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46004.536891898148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46004.536891898148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46004.536891898148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46004.536891898148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46004.536891898148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46004.536891898148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46004.536891898148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46004.536891898148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46004.536891898148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46004.536891898148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46004.536891898148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46004.536891898148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46004.536891898148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46004.536891898148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46004.536891898148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46004.536891898148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46004.536891898148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46004.536891898148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46004.536891898148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46004.536891898148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46004.536891898148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46004.536891898148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46004.536891898148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46004.536891898148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46004.536891898148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46004.536891898148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46004.536891898148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46004.536891898148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46004.536891898148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46004.536891898148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46004.536891898148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46004.536891898148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46004.536891898148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46004.536891898148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46004.536891898148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46004.536891898148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46004.536891898148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46004.536891898148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46004.536891898148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46004.536891898148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46004.536891898148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46004.536891898148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46004.536891898148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46004.536891898148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46004.536891898148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46004.536891898148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46004.536891898148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46004.536891898148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46004.536891898148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46004.536891898148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46004.536891898148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46004.536891898148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46004.536891898148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46004.536891898148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46004.536891898148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46004.536891898148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46004.536891898148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46004.536891898148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46004.536891898148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46004.536891898148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46004.536891898148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46004.536891898148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46004.536891898148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46004.536891898148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46004.536891898148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46004.536891898148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46004.536891898148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46004.536891898148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46004.536891898148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46004.536891898148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46004.536891898148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46004.536891898148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46004.536891898148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46004.536891898148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46004.536891898148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46004.536891898148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46004.536891898148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46004.536891898148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46004.536891898148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46004.536891898148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46004.536891898148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46004.536891898148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46004.536891898148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46004.536891898148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46004.536891898148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46004.536891898148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46004.536891898148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46004.536891898148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46004.536891898148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46004.536891898148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46004.536891898148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46004.536891898148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46004.536891898148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46004.536891898148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46004.536891898148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46004.536891898148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46004.536891898148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46004.536891898148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46004.536891898148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46004.536891898148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46004.536891898148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46004.536891898148</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46004.536891898148</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46004.536891898148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46004.536891898148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46004.536891898148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46004.536891898148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46004.536891898148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46004.536891898148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46004.536891898148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46004.536891898148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46004.536891898148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46004.536891898148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46004.536891898148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46004.536891898148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46004.536891898148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46004.536891898148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46004.536891898148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46004.536891898148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46004.536891898148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46004.536891898148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46004.536891898148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46004.536891898148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46004.536891898148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46004.536891898148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46004.536891898148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46004.536891898148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46004.536891898148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46004.536891898148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46004.536891898148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46004.536891898148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46004.536891898148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46004.536891898148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46004.536891898148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46004.536891898148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46004.536891898148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46004.536891898148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46004.536891898148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46004.536891898148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46004.536891898148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46004.536891898148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46004.536891898148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46004.536891898148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46004.536891898148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46004.536891898148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46004.536891898148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46004.536891898148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46004.536891898148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46004.536891898148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46004.536891898148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46004.536891898148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46004.536891898148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46004.536891898148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46004.536891898148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46004.536891898148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46004.536891898148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46004.536891898148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46004.536891898148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46004.536891898148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46004.536891898148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46004.536891898148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46004.536891898148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46004.536891898148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46004.536891898148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46004.536891898148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46004.536891898148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46004.536891898148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46004.536891898148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46004.536891898148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46004.536891898148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46004.536891898148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46004.536891898148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46004.536891898148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46004.536891898148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46004.536891898148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46004.536891898148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46004.536891898148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46004.536891898148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46004.536891898148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46004.536891898148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46004.536891898148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46004.536891898148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46004.536891898148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46004.536891898148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46004.536891898148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46004.536891898148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46004.536891898148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46004.536891898148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46004.536891898148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46004.536891898148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46004.536891898148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46004.536891898148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46004.536891898148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46004.536891898148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46004.536891898148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46004.536891898148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46004.536891898148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46004.536891898148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46004.536891898148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46004.536891898148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46004.536891898148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46004.536891898148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46004.536891898148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46004.536891898148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46004.536891898148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46004.536891898148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46004.536891898148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46004.536891898148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46004.536891898148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46004.536891898148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46004.536891898148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46004.536891898148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46004.536891898148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46004.536891898148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46004.536891898148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46004.536891898148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46004.536891898148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46004.536891898148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46004.536891898148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46004.536891898148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46004.536891898148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46004.536891898148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46004.536891898148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46004.536891898148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46004.536891898148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46004.536891898148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46004.536891898148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46004.536891898148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46004.536891898148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46004.536891898148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46004.536891898148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46004.536891898148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46004.536891898148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46004.536891898148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46004.536891898148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46004.536891898148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46004.536891898148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46004.536891898148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46004.536891898148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46004.536891898148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46004.536891898148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46004.536891898148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46004.536891898148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46004.536891898148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46004.536891898148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46004.536891898148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46004.536891898148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46004.536891898148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46004.536891898148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46004.536891898148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46004.536891898148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46004.536891898148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46004.536891898148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46004.536891898148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46004.536891898148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46004.536891898148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46004.536891898148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46004.536891898148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46004.536891898148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46004.536891898148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46004.536891898148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46004.536891898148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46004.536891898148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46004.536891898148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46004.536891898148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46004.536891898148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46004.536891898148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46004.536891898148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46004.536891898148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46004.536891898148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46004.536891898148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46004.536891898148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46004.536891898148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46004.536891898148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46004.536891898148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46004.536891898148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46004.536891898148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46004.536891898148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46004.536891898148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46004.536891898148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46004.536891898148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46004.536891898148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46004.536891898148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46004.536891898148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46004.536891898148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46004.536891898148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46004.536891898148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46004.536891898148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46004.536891898148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46004.536891898148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46004.536891898148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46004.536891898148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46004.536891898148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46004.536891898148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46004.536891898148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46004.536891898148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46004.536891898148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46004.536891898148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46004.536891898148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46004.536891898148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46004.536891898148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46004.536891898148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46004.536891898148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46004.536891898148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46004.536891898148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46004.536891898148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46004.536891898148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46004.536891898148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46004.536891898148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46004.536891898148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46004.536891898148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46004.536891898148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46004.536891898148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46004.536891898148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46004.536891898148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46004.536891898148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46004.536891898148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46004.536891898148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46004.536891898148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46004.536891898148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46004.536891898148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46004.536891898148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46004.536891898148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46004.536891898148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46004.536891898148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46004.536891898148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46004.536891898148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46004.536891898148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46004.536891898148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46004.536891898148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46004.536891898148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46004.536891898148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46004.536891898148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46004.536891898148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46004.536891898148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46004.536891898148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46004.536891898148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46004.536891898148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46004.536891898148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46004.536891898148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46004.536891898148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46004.536891898148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46004.536891898148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46004.536891898148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46004.536891898148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46004.536891898148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46004.536891898148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46004.536891898148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46004.536891898148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46004.536891898148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46004.536891898148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46004.536891898148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46004.536891898148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46004.536891898148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46004.536891898148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46004.536891898148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46004.536891898148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46004.536891898148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46004.536891898148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46004.536891898148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46004.536891898148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46004.536891898148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46004.536891898148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46004.536891898148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46004.536891898148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46004.536891898148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46004.536891898148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46004.536891898148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46004.536891898148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46004.536891898148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46004.536891898148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46004.536891898148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46004.536891898148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46004.536891898148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46004.536891898148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46004.536891898148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46004.536891898148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46004.536891898148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46004.536891898148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46004.536891898148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46004.536891898148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46004.536891898148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46004.536891898148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46004.536891898148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46004.536891898148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46004.536891898148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46004.536891898148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46004.536891898148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46004.536891898148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46004.536891898148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46004.536891898148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46004.536891898148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46004.536891898148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46004.536891898148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46004.536891898148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46004.536891898148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46004.536891898148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46004.536891898148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46004.536891898148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46004.536891898148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46004.536891898148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46004.536891898148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46004.536891898148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46004.536891898148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46004.536891898148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46004.536891898148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46004.536891898148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46004.536891898148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46004.536891898148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46004.536891898148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46004.536891898148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46004.536891898148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46004.536891898148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46004.536891898148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46004.536891898148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46004.536891898148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46004.536891898148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46004.536891898148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46004.536891898148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46004.536891898148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46004.536891898148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46004.536891898148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46004.536891898148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46004.536891898148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46004.536891898148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46004.536891898148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46004.536891898148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46004.536891898148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46004.536891898148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46004.536891898148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46004.536891898148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46004.536891898148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46004.536891898148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46004.536891898148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46004.536891898148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46004.536891898148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46004.536891898148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46004.536891898148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46004.536891898148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46004.536891898148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46004.536891898148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46004.536891898148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46004.536891898148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46004.536891898148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46004.536891898148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46004.536891898148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46004.536891898148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46004.536891898148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46004.536891898148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46004.536891898148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46004.536891898148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46004.536891898148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46004.536891898148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46004.536891898148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46004.536891898148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46004.536891898148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46004.536891898148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46004.536891898148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46004.536891898148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46004.536891898148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46004.536891898148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46004.536891898148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46004.536891898148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46004.536891898148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46004.536891898148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46004.536891898148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46004.536891898148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46004.536891898148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46004.536891898148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46004.536891898148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46004.536891898148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46004.536891898148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46004.536891898148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46004.536891898148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46004.536891898148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46004.536891898148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46004.536891898148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46004.536891898148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46004.536891898148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46004.536891898148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46004.536891898148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46004.536891898148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46004.536891898148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46004.536891898148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46004.536891898148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46004.536891898148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46004.536891898148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46004.536891898148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46004.536891898148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46004.536891898148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46004.536891898148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46004.536891898148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46004.536891898148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46004.536891898148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46004.536891898148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46004.536891898148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46004.536891898148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46004.536891898148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46004.536891898148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46004.536891898148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46004.536891898148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46004.536891898148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46004.536891898148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46004.536891898148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46004.536891898148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46004.536891898148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46004.536891898148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46004.536891898148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46004.536891898148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46004.536891898148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46004.536891898148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46004.536891898148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46004.536891898148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46004.536891898148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46004.536891898148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46004.536891898148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46004.536891898148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46004.536891898148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46004.536891898148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46004.536891898148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46004.536891898148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46004.536891898148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46004.536891898148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46004.536891898148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46004.536891898148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46004.536891898148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46004.536891898148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46004.536891898148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46004.536891898148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46004.536891898148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46004.536891898148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46004.536891898148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46004.536891898148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46004.536891898148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46004.536891898148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46004.536891898148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46004.536891898148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46004.536891898148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46004.536891898148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46004.536891898148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46004.536891898148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46004.536891898148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46004.536891898148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46004.536891898148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46004.536891898148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46004.536891898148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46004.536891898148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46004.536891898148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46004.536891898148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46004.536891898148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46004.536891898148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46004.536891898148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46004.536891898148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46004.536891898148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46004.536891898148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46004.536891898148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46004.536891898148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46004.536891898148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46004.536891898148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46004.536891898148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46004.536891898148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46004.536891898148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46004.536891898148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46004.536891898148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46004.536891898148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46004.536891898148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46004.536891898148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46004.536891898148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46004.536891898148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46004.536891898148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46004.536891898148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46004.536891898148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46004.536891898148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46004.536891898148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46004.536891898148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46004.536891898148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46004.536891898148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46004.536891898148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46004.536891898148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46004.536891898148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46004.536891898148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46004.536891898148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46004.536891898148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46004.536891898148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46004.536891898148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46004.536891898148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46004.536891898148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46004.536891898148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46004.536891898148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46004.536891898148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46004.536891898148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46004.536891898148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46004.536891898148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46004.536891898148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46004.536891898148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46004.536891898148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46004.536891898148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46004.536891898148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46004.536891898148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46004.536891898148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46004.536891898148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46004.536891898148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46004.536891898148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46004.536891898148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46004.536891898148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46004.536891898148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46004.536891898148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46004.536891898148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46004.536891898148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46004.536891898148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46004.536891898148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46004.536891898148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46004.536891898148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46004.536891898148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46004.536891898148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46004.536891898148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46004.536891898148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46004.536891898148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46004.536891898148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46004.536891898148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46004.536891898148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46004.536891898148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46004.536891898148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46004.536891898148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46004.536891898148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46004.536891898148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46004.536891898148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46004.536891898148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46004.536891898148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46004.536891898148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46004.536891898148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46004.536891898148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46004.536891898148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46004.536891898148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46004.536891898148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46004.536891898148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46004.536891898148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46004.536891898148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46004.536891898148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46004.536891898148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46004.536891898148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46004.536891898148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46004.536891898148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46004.536891898148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46004.536891898148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46004.536891898148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46004.536891898148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46004.536891898148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46004.536891898148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46004.536891898148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46004.536891898148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46004.536891898148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46004.536891898148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46004.536891898148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46004.536891898148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46004.536891898148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46004.536891898148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46004.536891898148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46004.536891898148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46004.536891898148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46004.536891898148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46004.536891898148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46004.536891898148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46004.536891898148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46004.536891898148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46004.536891898148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46004.536891898148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46004.536891898148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46004.536891898148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46004.536891898148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46004.536891898148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46004.536891898148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46004.536891898148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46004.536891898148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46004.536891898148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46004.536891898148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46004.536891898148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46004.536891898148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46004.536891898148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46004.536891898148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46004.536891898148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46004.536891898148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46004.536891898148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46004.536891898148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46004.536891898148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46004.536891898148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46004.536891898148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46004.536891898148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46004.536891898148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46004.536891898148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46004.536891898148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46004.536891898148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46004.536891898148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46004.536891898148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46004.536891898148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46004.536891898148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46004.536891898148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46004.536891898148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46004.536891898148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46004.536891898148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46004.536891898148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46004.536891898148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46004.536891898148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46004.536891898148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46004.536891898148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46004.536891898148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46004.536891898148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46004.536891898148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46004.536891898148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46004.536891898148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46004.536891898148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46004.536891898148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46004.536891898148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46004.536891898148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46004.536891898148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46004.536891898148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46004.536891898148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46004.536891898148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46004.536891898148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46004.536891898148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46004.536891898148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46004.536891898148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46004.536891898148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46004.536891898148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46004.536891898148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46004.536891898148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46004.536891898148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46004.536891898148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46004.536891898148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46004.536891898148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46004.536891898148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46004.536891898148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46004.536891898148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46004.536891898148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46004.536891898148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46004.536891898148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46004.536891898148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46004.536891898148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46004.536891898148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46004.536891898148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46004.536891898148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46004.536891898148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46004.536891898148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46004.536891898148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46004.536891898148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46004.536891898148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46004.536891898148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46004.536891898148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46004.536891898148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46004.536891898148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46004.536891898148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46004.536891898148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46004.536891898148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46004.536891898148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46004.536891898148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46004.536891898148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46004.536891898148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46004.536891898148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46004.536891898148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46004.536891898148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46004.536891898148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46004.536891898148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46004.536891898148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46004.536891898148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46004.536891898148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46004.536891898148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46004.536891898148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46004.536891898148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46004.536891898148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46004.536891898148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46004.536891898148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46004.536891898148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46004.536891898148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46004.536891898148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46004.536891898148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46004.536891898148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46004.536891898148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46004.536891898148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46004.536891898148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46004.536891898148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46004.536891898148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46004.536891898148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46004.536891898148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46004.536891898148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46004.536891898148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46004.536891898148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46004.536891898148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46004.536891898148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46004.536891898148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46004.536891898148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46004.536891898148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46004.536891898148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46004.536891898148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46004.536891898148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46004.536891898148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46004.536891898148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46004.536891898148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46004.536891898148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46004.536891898148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46004.536891898148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46004.536891898148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46004.536891898148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46004.536891898148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46004.536891898148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46004.536891898148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46004.536891898148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46004.536891898148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46004.536891898148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46004.536891898148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46004.536891898148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46004.536891898148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46004.536891898148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46004.536891898148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46004.536891898148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46004.536891898148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46004.536891898148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46004.536891898148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46004.536891898148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46004.536891898148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46004.536891898148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46004.536891898148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46004.536891898148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46004.536891898148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46004.536891898148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46004.536891898148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46004.536891898148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46004.536891898148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46004.536891898148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46004.536891898148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46004.536891898148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46004.536891898148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46004.536891898148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46004.536891898148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46004.536891898148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46004.536891898148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46004.536891898148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46004.536891898148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46004.536891898148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46004.536891898148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46004.536891898148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46004.536891898148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46004.536891898148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46004.536891898148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46004.536891898148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46004.536891898148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46004.536891898148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46004.536891898148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46004.536891898148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46004.536891898148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46004.536891898148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46004.536891898148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46004.536891898148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46004.536891898148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46004.536891898148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46004.536891898148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46004.536891898148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46004.536891898148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46004.536891898148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46004.536891898148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46004.536891898148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46004.536891898148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46004.536891898148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46004.536891898148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46004.536891898148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46004.536891898148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46004.536891898148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46004.536891898148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46004.536891898148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46004.536891898148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46004.536891898148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46004.536891898148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46004.536891898148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46004.536891898148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46004.536891898148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46004.536891898148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46004.536891898148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46004.536891898148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46004.536891898148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46004.536891898148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46004.536891898148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46004.536891898148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46004.536891898148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46004.536891898148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46004.536891898148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46004.536891898148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46004.536891898148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46004.536891898148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46004.536891898148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46004.536891898148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46004.536891898148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46004.536891898148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46004.536891898148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46004.536891898148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46004.536891898148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46004.536891898148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46004.536891898148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46004.536891898148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46004.536891898148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46004.536891898148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46004.536891898148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46004.536891898148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46004.536891898148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46004.536891898148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46004.536891898148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46004.536891898148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46004.536891898148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46004.536891898148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46004.536891898148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46004.536891898148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46004.536891898148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46004.536891898148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46004.536891898148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46004.536891898148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46004.536891898148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46004.536891898148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46004.536891898148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46004.536891898148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46004.536891898148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46004.536891898148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46004.536891898148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46004.536891898148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46004.536891898148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46004.536891898148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46004.536891898148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46004.536891898148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46004.536891898148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46004.536891898148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46004.536891898148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46004.536891898148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46004.536891898148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46004.536891898148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46004.536891898148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46004.536891898148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46004.536891898148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46004.536891898148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46004.536891898148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46004.536891898148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46004.536891898148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46004.536891898148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46004.536891898148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46004.536891898148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46004.536891898148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46004.536891898148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46004.536891898148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46004.536891898148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46004.536891898148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46004.536891898148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46004.536891898148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46004.536891898148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46004.536891898148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46004.536891898148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46004.536891898148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46004.536891898148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46004.536891898148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46004.536891898148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46004.536891898148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46004.536891898148</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301.05617430555139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5.7427483796273009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29802</v>
      </c>
      <c r="E4" s="90" t="s">
        <v>39109</v>
      </c>
      <c r="F4" s="91"/>
      <c r="G4" s="92">
        <f ca="1">IFERROR(NOW()-F4,"")</f>
        <v>46004.536891898148</v>
      </c>
      <c r="H4" s="91">
        <v>46004.376423611109</v>
      </c>
      <c r="I4" s="106" t="str">
        <f>IFERROR(VLOOKUP(D4,DB!A:F,6,0),"")</f>
        <v>SCECO</v>
      </c>
      <c r="J4" s="106" t="str">
        <f>IFERROR(VLOOKUP(D4,DB!A:G,7,0),"")</f>
        <v>Weak</v>
      </c>
      <c r="K4" s="93" t="s">
        <v>39126</v>
      </c>
      <c r="L4" s="87" t="str">
        <f>IFERROR(VLOOKUP(D4,DB!A:I,9,0),"")</f>
        <v>Latis</v>
      </c>
    </row>
    <row r="5" spans="1:16" ht="15" customHeight="1">
      <c r="A5" s="106" t="s">
        <v>39127</v>
      </c>
      <c r="B5" s="106" t="str">
        <f>IFERROR(VLOOKUP(D5,DB!A:K,11,0),"")</f>
        <v>R4</v>
      </c>
      <c r="C5" s="89">
        <v>2</v>
      </c>
      <c r="D5" s="87" t="s">
        <v>37009</v>
      </c>
      <c r="E5" s="90" t="s">
        <v>39106</v>
      </c>
      <c r="F5" s="91">
        <v>46004.450046296297</v>
      </c>
      <c r="G5" s="92">
        <f ca="1">IFERROR(NOW()-F5,"")</f>
        <v>8.684560185065493E-2</v>
      </c>
      <c r="H5" s="91">
        <v>46004.43209490741</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1</v>
      </c>
      <c r="D6" s="87" t="s">
        <v>36307</v>
      </c>
      <c r="E6" s="90" t="s">
        <v>39106</v>
      </c>
      <c r="F6" s="91">
        <v>46004.494375000002</v>
      </c>
      <c r="G6" s="92">
        <f ca="1">IFERROR(NOW()-F6,"")</f>
        <v>4.2516898145549931E-2</v>
      </c>
      <c r="H6" s="91">
        <v>46004.480891203704</v>
      </c>
      <c r="I6" s="106" t="str">
        <f>IFERROR(VLOOKUP(D6,DB!A:F,6,0),"")</f>
        <v>SCECO</v>
      </c>
      <c r="J6" s="106" t="str">
        <f>IFERROR(VLOOKUP(D6,DB!A:G,7,0),"")</f>
        <v>weak</v>
      </c>
      <c r="K6" s="93" t="s">
        <v>39130</v>
      </c>
      <c r="L6" s="87" t="str">
        <f>IFERROR(VLOOKUP(D6,DB!A:I,9,0),"")</f>
        <v>Latis</v>
      </c>
    </row>
    <row r="7" spans="1:16" ht="15" customHeight="1">
      <c r="A7" s="106"/>
      <c r="B7" s="106" t="str">
        <f>IFERROR(VLOOKUP(D7,DB!A:K,11,0),"")</f>
        <v/>
      </c>
      <c r="C7" s="89"/>
      <c r="D7" s="87"/>
      <c r="E7" s="90"/>
      <c r="F7" s="91"/>
      <c r="G7" s="92">
        <f ca="1">IFERROR(NOW()-F7,"")</f>
        <v>46004.536891898148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46004.536891898148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46004.536891898148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46004.536891898148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46004.536891898148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46004.536891898148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46004.536891898148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46004.536891898148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46004.536891898148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46004.536891898148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46004.536891898148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46004.536891898148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46004.536891898148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46004.536891898148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46004.536891898148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46004.536891898148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46004.536891898148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46004.536891898148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46004.536891898148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46004.536891898148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46004.536891898148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46004.536891898148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46004.536891898148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46004.536891898148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46004.536891898148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46004.536891898148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46004.536891898148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46004.536891898148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46004.536891898148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46004.536891898148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46004.536891898148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46004.536891898148</v>
      </c>
      <c r="H38" s="91"/>
      <c r="I38" s="106" t="str">
        <f>IFERROR(VLOOKUP(D38,DB!A:F,6,0),"")</f>
        <v/>
      </c>
      <c r="J38" s="106" t="str">
        <f>IFERROR(VLOOKUP(D38,DB!A:G,7,0),"")</f>
        <v/>
      </c>
      <c r="K38" s="93"/>
      <c r="L38" s="8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9" sqref="D9"/>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112.70483171295928</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78.348014583330951</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55.875780787035183</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23.163593287034018</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7.4294034722188371</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2.4173780092605739</v>
      </c>
      <c r="H7" s="38">
        <v>46002.086875000001</v>
      </c>
      <c r="I7" s="37" t="str">
        <f>IFERROR(VLOOKUP(D7,[1]DB!A:F,6,0),"")</f>
        <v>SCECO</v>
      </c>
      <c r="J7" s="37" t="str">
        <f>IFERROR(VLOOKUP(D7,[1]DB!A:G,7,0),"")</f>
        <v>Good</v>
      </c>
      <c r="K7" s="37" t="s">
        <v>39143</v>
      </c>
      <c r="L7" s="37" t="str">
        <f>IFERROR(VLOOKUP(D7,[1]DB!A:I,9,0),"")</f>
        <v>Latis</v>
      </c>
      <c r="M7" s="37"/>
    </row>
    <row r="8" spans="1:13">
      <c r="A8" s="151" t="s">
        <v>39144</v>
      </c>
      <c r="B8" s="37" t="str">
        <f>IFERROR(VLOOKUP(D8,[1]DB!A:K,11,0),"")</f>
        <v>R5</v>
      </c>
      <c r="C8" s="151">
        <v>4</v>
      </c>
      <c r="D8" s="102" t="s">
        <v>38218</v>
      </c>
      <c r="E8" s="99" t="s">
        <v>39106</v>
      </c>
      <c r="F8" s="152">
        <v>46004.477141203701</v>
      </c>
      <c r="G8" s="153">
        <f t="shared" ref="G8:G48" ca="1" si="3">IFERROR(NOW()-F8,"")</f>
        <v>5.9750694446847774E-2</v>
      </c>
      <c r="H8" s="152">
        <v>46004.466724537036</v>
      </c>
      <c r="I8" s="37" t="str">
        <f>IFERROR(VLOOKUP(D8,[1]DB!A:F,6,0),"")</f>
        <v>SCECO</v>
      </c>
      <c r="J8" s="37" t="str">
        <f>IFERROR(VLOOKUP(D8,[1]DB!A:G,7,0),"")</f>
        <v>Haj Removal</v>
      </c>
      <c r="K8" s="151" t="s">
        <v>39145</v>
      </c>
      <c r="L8" s="151" t="str">
        <f>IFERROR(VLOOKUP(D8,[1]DB!A:I,9,0),"")</f>
        <v>Latis</v>
      </c>
      <c r="M8" s="151"/>
    </row>
    <row r="9" spans="1:13">
      <c r="A9" s="151"/>
      <c r="B9" s="151" t="str">
        <f>IFERROR(VLOOKUP(D9,[1]DB!A:K,11,0),"")</f>
        <v/>
      </c>
      <c r="C9" s="151"/>
      <c r="D9" s="151"/>
      <c r="E9" s="151"/>
      <c r="F9" s="152"/>
      <c r="G9" s="153">
        <f t="shared" ca="1" si="3"/>
        <v>46004.536891898148</v>
      </c>
      <c r="H9" s="152"/>
      <c r="I9" s="151" t="str">
        <f>IFERROR(VLOOKUP(D9,[1]DB!A:F,6,0),"")</f>
        <v/>
      </c>
      <c r="J9" s="151" t="str">
        <f>IFERROR(VLOOKUP(D9,[1]DB!A:G,7,0),"")</f>
        <v/>
      </c>
      <c r="K9" s="151"/>
      <c r="L9" s="151" t="str">
        <f>IFERROR(VLOOKUP(D9,[1]DB!A:I,9,0),"")</f>
        <v/>
      </c>
      <c r="M9" s="151"/>
    </row>
    <row r="10" spans="1:13">
      <c r="A10" s="102"/>
      <c r="B10" s="102" t="str">
        <f>IFERROR(VLOOKUP(D10,[1]DB!A:K,11,0),"")</f>
        <v/>
      </c>
      <c r="C10" s="102"/>
      <c r="D10" s="102"/>
      <c r="E10" s="102"/>
      <c r="F10" s="103"/>
      <c r="G10" s="104">
        <f t="shared" ca="1" si="3"/>
        <v>46004.536891898148</v>
      </c>
      <c r="H10" s="103"/>
      <c r="I10" s="102" t="str">
        <f>IFERROR(VLOOKUP(D10,[1]DB!A:F,6,0),"")</f>
        <v/>
      </c>
      <c r="J10" s="102" t="str">
        <f>IFERROR(VLOOKUP(D10,[1]DB!A:G,7,0),"")</f>
        <v/>
      </c>
      <c r="K10" s="102"/>
      <c r="L10" s="102" t="str">
        <f>IFERROR(VLOOKUP(D10,[1]DB!A:I,9,0),"")</f>
        <v/>
      </c>
      <c r="M10" s="102"/>
    </row>
    <row r="11" spans="1:13">
      <c r="A11" s="151"/>
      <c r="B11" s="151" t="str">
        <f>IFERROR(VLOOKUP(D11,[1]DB!A:K,11,0),"")</f>
        <v/>
      </c>
      <c r="C11" s="151"/>
      <c r="D11" s="151"/>
      <c r="E11" s="151"/>
      <c r="F11" s="152"/>
      <c r="G11" s="153">
        <f t="shared" ca="1" si="3"/>
        <v>46004.536891898148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46004.536891898148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46004.536891898148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02"/>
      <c r="E14" s="151"/>
      <c r="F14" s="152"/>
      <c r="G14" s="153">
        <f t="shared" ca="1" si="3"/>
        <v>46004.536891898148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46004.536891898148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46004.536891898148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46004.536891898148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46004.536891898148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46004.536891898148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46004.536891898148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46004.536891898148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46004.536891898148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46004.536891898148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46004.536891898148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46004.536891898148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46004.536891898148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46004.536891898148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46004.536891898148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46004.536891898148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46004.536891898148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46004.536891898148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46004.536891898148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46004.536891898148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46004.536891898148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46004.536891898148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46004.536891898148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46004.536891898148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46004.536891898148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46004.536891898148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46004.536891898148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46004.536891898148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46004.536891898148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46004.536891898148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46004.536891898148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46004.536891898148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46004.536891898148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46004.536891898148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46004.536891898148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46004.536891898148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46004.536891898148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46004.536891898148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46004.536891898148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46004.536891898148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46004.536891898148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46004.536891898148</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G5" sqref="G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39146</v>
      </c>
      <c r="B2" s="157" t="s">
        <v>5400</v>
      </c>
      <c r="C2" s="115">
        <v>1</v>
      </c>
      <c r="D2" s="157" t="s">
        <v>30983</v>
      </c>
      <c r="E2" s="158" t="s">
        <v>39106</v>
      </c>
      <c r="F2" s="159">
        <v>46004.51</v>
      </c>
      <c r="G2" s="72">
        <f t="shared" ref="G2:G36" ca="1" si="0">IFERROR(NOW()-F2,"-")</f>
        <v>2.6891898145549931E-2</v>
      </c>
      <c r="H2" s="159">
        <v>46004.504236111112</v>
      </c>
      <c r="I2" s="157" t="s">
        <v>22</v>
      </c>
      <c r="J2" s="157" t="s">
        <v>65</v>
      </c>
      <c r="K2" s="160" t="s">
        <v>39147</v>
      </c>
      <c r="L2" s="161" t="s">
        <v>8215</v>
      </c>
    </row>
    <row r="3" spans="1:16382" ht="31.5" customHeight="1">
      <c r="A3" s="113" t="s">
        <v>39125</v>
      </c>
      <c r="B3" s="114" t="str">
        <f>IFERROR(VLOOKUP(D3,DB!A:K,11,0),"")</f>
        <v>R6</v>
      </c>
      <c r="C3" s="115">
        <v>1</v>
      </c>
      <c r="D3" s="114" t="s">
        <v>37310</v>
      </c>
      <c r="E3" s="136"/>
      <c r="F3" s="116"/>
      <c r="G3" s="72">
        <f t="shared" ca="1" si="0"/>
        <v>46004.536891898148</v>
      </c>
      <c r="H3" s="116">
        <v>46004.489918981482</v>
      </c>
      <c r="I3" s="114" t="str">
        <f>IFERROR(VLOOKUP(D3,DB!A:F,6,0),"")</f>
        <v>Generator-SG</v>
      </c>
      <c r="J3" s="114" t="str">
        <f>IFERROR(VLOOKUP(D3,DB!A:G,7,0),"")</f>
        <v>Dead</v>
      </c>
      <c r="K3" s="117" t="s">
        <v>39148</v>
      </c>
      <c r="L3" s="131" t="str">
        <f>IFERROR(VLOOKUP(D3,DB!A:I,9,0),"")</f>
        <v>Latis</v>
      </c>
    </row>
    <row r="4" spans="1:16382" ht="31.5" customHeight="1">
      <c r="A4" s="113"/>
      <c r="B4" s="114" t="str">
        <f>IFERROR(VLOOKUP(D4,DB!A:K,11,0),"")</f>
        <v/>
      </c>
      <c r="C4" s="115"/>
      <c r="D4" s="114"/>
      <c r="E4" s="136"/>
      <c r="F4" s="116"/>
      <c r="G4" s="72">
        <f t="shared" ca="1" si="0"/>
        <v>46004.536891898148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46004.536891898148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46004.536891898148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46004.536891898148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46004.536891898148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46004.536891898148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46004.536891898148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46004.536891898148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46004.536891898148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46004.536891898148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46004.536891898148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46004.536891898148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46004.536891898148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46004.536891898148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46004.536891898148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46004.536891898148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46004.536891898148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46004.536891898148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46004.536891898148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46004.536891898148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46004.536891898148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46004.536891898148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46004.536891898148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46004.536891898148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46004.536891898148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46004.536891898148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46004.536891898148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46004.536891898148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46004.536891898148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46004.536891898148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46004.536891898148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46004.536891898148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46004.536891898148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46004.536891898148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46004.536891898148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46004.536891898148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46004.536891898148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46004.536891898148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46004.536891898148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46004.536891898148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46004.536891898148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46004.536891898148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46004.536891898148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46004.536891898148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46004.536891898148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46004.536891898148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46004.536891898148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46004.536891898148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46004.536891898148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46004.536891898148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46004.536891898148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46004.536891898148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46004.536891898148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46004.536891898148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46004.536891898148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46004.536891898148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46004.536891898148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46004.536891898148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46004.536891898148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46004.536891898148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46004.536891898148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46004.536891898148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46004.536891898148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46004.536891898148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46004.536891898148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46004.536891898148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46004.536891898148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46004.536891898148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46004.536891898148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46004.536891898148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46004.536891898148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46004.536891898148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46004.536891898148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46004.536891898148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46004.536891898148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46004.536891898148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46004.536891898148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46004.536891898148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46004.536891898148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46004.536891898148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46004.536891898148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46004.536891898148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46004.536891898148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46004.536891898148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46004.536891898148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46004.536891898148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46004.536891898148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46004.536891898148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46004.536891898148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46004.536891898148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46004.536891898148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46004.536891898148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46004.536891898148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46004.536891898148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46004.536891898148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46004.536891898148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46004.536891898148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46004.536891898148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46004.536891898148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46004.536891898148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46004.536891898148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46004.536891898148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46004.536891898148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46004.536891898148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46004.536891898148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46004.536891898148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46004.536891898148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46004.536891898148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46004.536891898148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46004.536891898148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46004.536891898148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46004.536891898148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46004.536891898148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46004.536891898148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46004.536891898148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46004.536891898148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46004.536891898148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46004.536891898148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46004.536891898148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46004.536891898148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46004.536891898148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46004.536891898148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46004.536891898148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46004.536891898148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46004.536891898148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46004.536891898148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46004.536891898148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46004.536891898148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46004.536891898148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46004.536891898148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46004.536891898148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46004.536891898148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46004.536891898148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46004.536891898148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46004.536891898148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46004.536891898148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46004.536891898148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46004.536891898148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46004.536891898148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46004.536891898148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46004.536891898148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46004.536891898148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46004.536891898148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46004.536891898148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46004.536891898148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46004.536891898148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46004.536891898148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46004.536891898148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46004.536891898148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46004.536891898148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46004.536891898148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46004.536891898148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46004.536891898148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46004.536891898148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46004.536891898148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46004.536891898148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46004.536891898148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46004.536891898148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46004.536891898148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46004.536891898148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46004.536891898148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46004.536891898148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46004.536891898148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46004.536891898148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46004.536891898148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46004.536891898148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46004.536891898148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46004.536891898148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46004.536891898148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46004.536891898148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46004.536891898148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46004.536891898148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46004.536891898148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46004.536891898148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46004.536891898148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46004.536891898148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46004.536891898148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46004.536891898148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46004.536891898148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46004.536891898148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46004.536891898148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46004.536891898148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46004.536891898148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46004.536891898148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46004.536891898148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46004.536891898148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46004.536891898148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46004.536891898148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46004.536891898148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46004.536891898148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46004.536891898148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46004.536891898148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46004.536891898148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46004.536891898148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46004.536891898148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46004.536891898148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46004.536891898148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46004.536891898148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46004.536891898148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46004.536891898148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46004.536891898148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46004.536891898148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46004.536891898148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46004.536891898148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46004.536891898148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46004.536891898148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46004.536891898148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46004.536891898148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46004.536891898148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46004.536891898148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46004.536891898148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46004.536891898148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46004.536891898148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46004.536891898148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46004.536891898148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46004.536891898148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46004.536891898148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46004.536891898148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46004.536891898148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46004.536891898148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46004.536891898148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46004.536891898148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46004.536891898148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46004.536891898148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46004.536891898148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46004.536891898148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46004.536891898148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46004.536891898148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46004.536891898148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46004.536891898148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46004.536891898148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46004.536891898148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46004.536891898148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46004.536891898148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46004.536891898148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46004.536891898148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46004.536891898148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46004.536891898148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46004.536891898148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46004.536891898148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46004.536891898148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46004.536891898148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46004.536891898148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46004.536891898148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46004.536891898148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46004.536891898148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46004.536891898148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46004.536891898148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46004.536891898148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46004.536891898148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46004.536891898148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46004.536891898148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46004.536891898148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46004.536891898148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46004.536891898148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46004.536891898148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46004.536891898148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46004.536891898148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46004.536891898148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46004.536891898148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46004.536891898148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46004.536891898148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46004.536891898148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46004.536891898148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46004.536891898148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46004.536891898148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46004.536891898148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46004.536891898148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46004.536891898148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46004.536891898148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46004.536891898148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46004.536891898148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46004.536891898148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46004.536891898148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46004.536891898148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46004.536891898148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46004.536891898148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46004.536891898148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46004.536891898148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46004.536891898148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46004.536891898148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46004.536891898148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46004.536891898148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46004.536891898148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46004.536891898148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46004.536891898148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46004.536891898148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46004.536891898148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46004.536891898148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46004.536891898148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46004.536891898148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46004.536891898148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46004.536891898148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46004.536891898148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46004.536891898148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46004.536891898148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46004.536891898148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46004.536891898148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46004.536891898148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46004.536891898148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46004.536891898148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46004.536891898148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46004.536891898148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46004.536891898148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46004.536891898148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46004.536891898148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46004.536891898148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46004.536891898148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46004.536891898148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46004.536891898148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46004.536891898148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46004.536891898148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46004.536891898148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46004.536891898148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46004.536891898148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46004.536891898148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46004.536891898148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46004.536891898148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46004.536891898148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46004.536891898148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46004.536891898148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46004.536891898148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46004.536891898148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46004.536891898148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46004.536891898148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46004.536891898148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46004.536891898148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46004.536891898148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46004.536891898148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46004.536891898148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46004.536891898148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46004.536891898148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46004.536891898148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46004.536891898148</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46004.536891898148</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