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03" documentId="120_S{2AC9BD13-BADA-5192-A53E-5A8FF88502F6}" xr6:coauthVersionLast="47" xr6:coauthVersionMax="47" xr10:uidLastSave="{636570BB-31D2-40D8-AEE2-3E9287FCD94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7" i="5"/>
  <c r="L18" i="5"/>
  <c r="L19" i="5"/>
  <c r="L20" i="5"/>
  <c r="L21" i="5"/>
  <c r="L22" i="5"/>
  <c r="L23" i="5"/>
  <c r="L24" i="5"/>
  <c r="L25" i="5"/>
  <c r="J17" i="5"/>
  <c r="J18" i="5"/>
  <c r="J19" i="5"/>
  <c r="J20" i="5"/>
  <c r="J21" i="5"/>
  <c r="J22" i="5"/>
  <c r="J23" i="5"/>
  <c r="J24" i="5"/>
  <c r="J25" i="5"/>
  <c r="I17" i="5"/>
  <c r="I18" i="5"/>
  <c r="I19" i="5"/>
  <c r="I20" i="5"/>
  <c r="I21" i="5"/>
  <c r="I22" i="5"/>
  <c r="I23" i="5"/>
  <c r="I24" i="5"/>
  <c r="I25" i="5"/>
  <c r="B17" i="5"/>
  <c r="B18" i="5"/>
  <c r="B19" i="5"/>
  <c r="B20" i="5"/>
  <c r="B21" i="5"/>
  <c r="B22" i="5"/>
  <c r="B23" i="5"/>
  <c r="B24" i="5"/>
  <c r="B25" i="5"/>
  <c r="G17" i="5"/>
  <c r="G18" i="5"/>
  <c r="G19" i="5"/>
  <c r="G20" i="5"/>
  <c r="G21" i="5"/>
  <c r="G22" i="5"/>
  <c r="G23" i="5"/>
  <c r="G24" i="5"/>
  <c r="G25"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7" i="5"/>
  <c r="G8" i="5"/>
  <c r="G9" i="5"/>
  <c r="G10" i="5"/>
  <c r="G11" i="5"/>
  <c r="G12" i="5"/>
  <c r="G13" i="5"/>
  <c r="G14" i="5"/>
  <c r="G15" i="5"/>
  <c r="G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<sst xmlns="http://schemas.openxmlformats.org/spreadsheetml/2006/main" count="181599" uniqueCount="39214">
  <si>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</si>
  <si>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</si>
  <si>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</si>
  <si>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</si>
  <si>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</si>
  <si>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</si>
  <si>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</si>
  <si>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</si>
  <si>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</si>
  <si>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</si>
  <si>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</si>
  <si>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</si>
  <si>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</si>
  <si>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</si>
  <si>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</si>
  <si>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</si>
  <si>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</si>
  <si>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</si>
  <si>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</si>
  <si>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</si>
  <si>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</si>
  <si>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</si>
  <si>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</si>
  <si>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</si>
  <si>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</si>
  <si>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</si>
  <si>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</si>
  <si>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</si>
  <si>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</si>
  <si>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</si>
  <si>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</si>
  <si>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</si>
  <si>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</si>
  <si>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</si>
  <si>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</si>
  <si>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</si>
  <si>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</si>
  <si>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</si>
  <si>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</si>
  <si>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</si>
  <si>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</si>
  <si>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</si>
  <si>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</si>
  <si>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</si>
  <si>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</si>
  <si>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</si>
  <si>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</si>
  <si>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</si>
  <si>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</si>
  <si>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</si>
  <si>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</si>
  <si>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</si>
  <si>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</si>
  <si>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</si>
  <si>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</si>
  <si>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</si>
  <si>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</si>
  <si>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</si>
  <si>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</si>
  <si>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</si>
  <si>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</si>
  <si>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</si>
  <si>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</si>
  <si>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</si>
  <si>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</si>
  <si>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</si>
  <si>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</si>
  <si>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</si>
  <si>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</si>
  <si>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</si>
  <si>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</si>
  <si>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</si>
  <si>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</si>
  <si>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</si>
  <si>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</si>
  <si>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</si>
  <si>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</si>
  <si>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</si>
  <si>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</si>
  <si>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</si>
  <si>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</si>
  <si>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</si>
  <si>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</si>
  <si>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</si>
  <si>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</si>
  <si>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</si>
  <si>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</si>
  <si>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</si>
  <si>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</si>
  <si>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</si>
  <si>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</si>
  <si>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</si>
  <si>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</si>
  <si>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</si>
  <si>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</si>
  <si>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</si>
  <si>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</si>
  <si>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</si>
  <si>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</si>
  <si>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</si>
  <si>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</si>
  <si>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</si>
  <si>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</si>
  <si>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</si>
  <si>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</si>
  <si>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</si>
  <si>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</si>
  <si>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</si>
  <si>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</si>
  <si>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</si>
  <si>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</si>
  <si>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</si>
  <si>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</si>
  <si>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</si>
  <si>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</si>
  <si>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</si>
  <si>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</si>
  <si>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</si>
  <si>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</si>
  <si>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</si>
  <si>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</si>
  <si>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</si>
  <si>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</si>
  <si>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</si>
  <si>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</si>
  <si>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</si>
  <si>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</si>
  <si>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</si>
  <si>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</si>
  <si>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</si>
  <si>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</si>
  <si>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</si>
  <si>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</si>
  <si>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</si>
  <si>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</si>
  <si>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</si>
  <si>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</si>
  <si>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</si>
  <si>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</si>
  <si>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</si>
  <si>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</si>
  <si>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</si>
  <si>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</si>
  <si>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</si>
  <si>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</si>
  <si>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</si>
  <si>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</si>
  <si>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</si>
  <si>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</si>
  <si>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</si>
  <si>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</si>
  <si>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</si>
  <si>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</si>
  <si>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</si>
  <si>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</si>
  <si>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</si>
  <si>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</si>
  <si>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</si>
  <si>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</si>
  <si>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</si>
  <si>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</si>
  <si>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</si>
  <si>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</si>
  <si>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</si>
  <si>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</si>
  <si>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</si>
  <si>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</si>
  <si>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</si>
  <si>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</si>
  <si>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</si>
  <si>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</si>
  <si>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</si>
  <si>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</si>
  <si>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</si>
  <si>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</si>
  <si>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</si>
  <si>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</si>
  <si>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</si>
  <si>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</si>
  <si>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</si>
  <si>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</si>
  <si>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</si>
  <si>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</si>
  <si>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</si>
  <si>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</si>
  <si>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</si>
  <si>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</si>
  <si>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</si>
  <si>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</si>
  <si>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</si>
  <si>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</si>
  <si>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</si>
  <si>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</si>
  <si>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</si>
  <si>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</si>
  <si>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</si>
  <si>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</si>
  <si>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</si>
  <si>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</si>
  <si>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</si>
  <si>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</si>
  <si>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</si>
  <si>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</si>
  <si>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</si>
  <si>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</si>
  <si>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</si>
  <si>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</si>
  <si>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</si>
  <si>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</si>
  <si>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</si>
  <si>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</si>
  <si>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</si>
  <si>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</si>
  <si>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</si>
  <si>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</si>
  <si>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</si>
  <si>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</si>
  <si>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</si>
  <si>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</si>
  <si>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</si>
  <si>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</si>
  <si>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</si>
  <si>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</si>
  <si>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</si>
  <si>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</si>
  <si>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</si>
  <si>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</si>
  <si>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</si>
  <si>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</si>
  <si>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</si>
  <si>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</si>
  <si>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</si>
  <si>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</si>
  <si>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</si>
  <si>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</si>
  <si>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</si>
  <si>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</si>
  <si>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</si>
  <si>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</si>
  <si>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</si>
  <si>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</si>
  <si>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</si>
  <si>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</si>
  <si>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</si>
  <si>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</si>
  <si>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</si>
  <si>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</si>
  <si>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</si>
  <si>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</si>
  <si>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</si>
  <si>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</si>
  <si>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</si>
  <si>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</si>
  <si>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</si>
  <si>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</si>
  <si>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</si>
  <si>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</si>
  <si>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</si>
  <si>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</si>
  <si>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</si>
  <si>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</si>
  <si>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</si>
  <si>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</si>
  <si>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</si>
  <si>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</si>
  <si>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</si>
  <si>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</si>
  <si>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</si>
  <si>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</si>
  <si>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</si>
  <si>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</si>
  <si>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</si>
  <si>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</si>
  <si>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</si>
  <si>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</si>
  <si>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</si>
  <si>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</si>
  <si>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</si>
  <si>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</si>
  <si>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</si>
  <si>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</si>
  <si>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</si>
  <si>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</si>
  <si>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</si>
  <si>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</si>
  <si>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</si>
  <si>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</si>
  <si>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</si>
  <si>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</si>
  <si>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</si>
  <si>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</si>
  <si>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</si>
  <si>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</si>
  <si>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</si>
  <si>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</si>
  <si>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</si>
  <si>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</si>
  <si>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</si>
  <si>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</si>
  <si>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</si>
  <si>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</si>
  <si>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</si>
  <si>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</si>
  <si>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</si>
  <si>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</si>
  <si>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</si>
  <si>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</si>
  <si>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</si>
  <si>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</si>
  <si>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</si>
  <si>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</si>
  <si>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</si>
  <si>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</si>
  <si>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</si>
  <si>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</si>
  <si>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</si>
  <si>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</si>
  <si>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</si>
  <si>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</si>
  <si>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</si>
  <si>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</si>
  <si>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</si>
  <si>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</si>
  <si>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</si>
  <si>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</si>
  <si>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</si>
  <si>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</si>
  <si>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</si>
  <si>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</si>
  <si>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</si>
  <si>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</si>
  <si>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</si>
  <si>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</si>
  <si>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</si>
  <si>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</si>
  <si>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</si>
  <si>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</si>
  <si>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</si>
  <si>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</si>
  <si>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</si>
  <si>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</si>
  <si>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</si>
  <si>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</si>
  <si>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</si>
  <si>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</si>
  <si>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</si>
  <si>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</si>
  <si>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</si>
  <si>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</si>
  <si>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</si>
  <si>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</si>
  <si>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</si>
  <si>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</si>
  <si>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</si>
  <si>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</si>
  <si>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</si>
  <si>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</si>
  <si>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</si>
  <si>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</si>
  <si>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</si>
  <si>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</si>
  <si>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</si>
  <si>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</si>
  <si>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</si>
  <si>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</si>
  <si>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</si>
  <si>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</si>
  <si>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</si>
  <si>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</si>
  <si>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</si>
  <si>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</si>
  <si>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</si>
  <si>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</si>
  <si>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</si>
  <si>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</si>
  <si>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</si>
  <si>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</si>
  <si>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</si>
  <si>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</si>
  <si>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</si>
  <si>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</si>
  <si>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</si>
  <si>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</si>
  <si>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</si>
  <si>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</si>
  <si>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</si>
  <si>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</si>
  <si>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</si>
  <si>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</si>
  <si>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</si>
  <si>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</si>
  <si>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</si>
  <si>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</si>
  <si>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</si>
  <si>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</si>
  <si>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</si>
  <si>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</si>
  <si>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</si>
  <si>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</si>
  <si>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</si>
  <si>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</si>
  <si>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</si>
  <si>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</si>
  <si>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</si>
  <si>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</si>
  <si>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</si>
  <si>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</si>
  <si>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</si>
  <si>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</si>
  <si>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</si>
  <si>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</si>
  <si>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</si>
  <si>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</si>
  <si>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</si>
  <si>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</si>
  <si>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</si>
  <si>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</si>
  <si>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</si>
  <si>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</si>
  <si>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</si>
  <si>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</si>
  <si>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</si>
  <si>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</si>
  <si>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</si>
  <si>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</si>
  <si>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</si>
  <si>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</si>
  <si>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</si>
  <si>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</si>
  <si>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</si>
  <si>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</si>
  <si>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</si>
  <si>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</si>
  <si>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</si>
  <si>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</si>
  <si>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</si>
  <si>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</si>
  <si>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</si>
  <si>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</si>
  <si>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</si>
  <si>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</si>
  <si>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</si>
  <si>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</si>
  <si>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</si>
  <si>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</si>
  <si>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</si>
  <si>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</si>
  <si>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</si>
  <si>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</si>
  <si>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</si>
  <si>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</si>
  <si>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</si>
  <si>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</si>
  <si>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</si>
  <si>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</si>
  <si>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</si>
  <si>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</si>
  <si>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</si>
  <si>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</si>
  <si>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</si>
  <si>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</si>
  <si>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</si>
  <si>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</si>
  <si>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</si>
  <si>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</si>
  <si>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</si>
  <si>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</si>
  <si>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</si>
  <si>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</si>
  <si>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</si>
  <si>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</si>
  <si>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</si>
  <si>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</si>
  <si>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</si>
  <si>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</si>
  <si>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</si>
  <si>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</si>
  <si>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</si>
  <si>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</si>
  <si>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</si>
  <si>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</si>
  <si>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</si>
  <si>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</si>
  <si>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</si>
  <si>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</si>
  <si>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</si>
  <si>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</si>
  <si>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</si>
  <si>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</si>
  <si>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</si>
  <si>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</si>
  <si>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</si>
  <si>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</si>
  <si>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</si>
  <si>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</si>
  <si>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</si>
  <si>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</si>
  <si>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</si>
  <si>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</si>
  <si>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</si>
  <si>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</si>
  <si>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</si>
  <si>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</si>
  <si>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</si>
  <si>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</si>
  <si>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</si>
  <si>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</si>
  <si>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</si>
  <si>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</si>
  <si>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</si>
  <si>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</si>
  <si>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</si>
  <si>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</si>
  <si>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</si>
  <si>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</si>
  <si>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</si>
  <si>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</si>
  <si>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</si>
  <si>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</si>
  <si>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</si>
  <si>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</si>
  <si>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</si>
  <si>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</si>
  <si>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</si>
  <si>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</si>
  <si>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</si>
  <si>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</si>
  <si>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</si>
  <si>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</si>
  <si>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</si>
  <si>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</si>
  <si>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</si>
  <si>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</si>
  <si>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</si>
  <si>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</si>
  <si>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</si>
  <si>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</si>
  <si>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</si>
  <si>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</si>
  <si>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</si>
  <si>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</si>
  <si>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</si>
  <si>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</si>
  <si>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</si>
  <si>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</si>
  <si>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</si>
  <si>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</si>
  <si>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</si>
  <si>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</si>
  <si>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</si>
  <si>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</si>
  <si>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</si>
  <si>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</si>
  <si>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</si>
  <si>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</si>
  <si>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</si>
  <si>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</si>
  <si>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</si>
  <si>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</si>
  <si>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</si>
  <si>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</si>
  <si>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</si>
  <si>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</si>
  <si>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</si>
  <si>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</si>
  <si>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</si>
  <si>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</si>
  <si>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</si>
  <si>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</si>
  <si>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</si>
  <si>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</si>
  <si>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</si>
  <si>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</si>
  <si>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</si>
  <si>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</si>
  <si>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</si>
  <si>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</si>
  <si>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</si>
  <si>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</si>
  <si>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</si>
  <si>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</si>
  <si>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</si>
  <si>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</si>
  <si>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</si>
  <si>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</si>
  <si>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</si>
  <si>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</si>
  <si>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</si>
  <si>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</si>
  <si>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</si>
  <si>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</si>
  <si>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</si>
  <si>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</si>
  <si>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</si>
  <si>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</si>
  <si>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</si>
  <si>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</si>
  <si>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</si>
  <si>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</si>
  <si>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</si>
  <si>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</si>
  <si>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</si>
  <si>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</si>
  <si>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</si>
  <si>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</si>
  <si>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</si>
  <si>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</si>
  <si>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</si>
  <si>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</si>
  <si>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</si>
  <si>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</si>
  <si>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</si>
  <si>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</si>
  <si>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</si>
  <si>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</si>
  <si>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</si>
  <si>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</si>
  <si>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</si>
  <si>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</si>
  <si>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</si>
  <si>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</si>
  <si>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</si>
  <si>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</si>
  <si>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</si>
  <si>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</si>
  <si>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</si>
  <si>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</si>
  <si>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</si>
  <si>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</si>
  <si>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</si>
  <si>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</si>
  <si>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</si>
  <si>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</si>
  <si>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</si>
  <si>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</si>
  <si>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</si>
  <si>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</si>
  <si>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</si>
  <si>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</si>
  <si>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</si>
  <si>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</si>
  <si>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</si>
  <si>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</si>
  <si>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</si>
  <si>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</si>
  <si>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</si>
  <si>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</si>
  <si>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</si>
  <si>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</si>
  <si>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</si>
  <si>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</si>
  <si>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</si>
  <si>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</si>
  <si>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</si>
  <si>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</si>
  <si>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</si>
  <si>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</si>
  <si>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</si>
  <si>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</si>
  <si>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</si>
  <si>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</si>
  <si>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</si>
  <si>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</si>
  <si>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</si>
  <si>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</si>
  <si>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</si>
  <si>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</si>
  <si>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</si>
  <si>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</si>
  <si>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</si>
  <si>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</si>
  <si>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</si>
  <si>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</si>
  <si>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</si>
  <si>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</si>
  <si>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</si>
  <si>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</si>
  <si>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</si>
  <si>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</si>
  <si>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</si>
  <si>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</si>
  <si>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</si>
  <si>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</si>
  <si>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</si>
  <si>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</si>
  <si>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</si>
  <si>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</si>
  <si>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</si>
  <si>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</si>
  <si>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</si>
  <si>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</si>
  <si>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</si>
  <si>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</si>
  <si>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</si>
  <si>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</si>
  <si>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</si>
  <si>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</si>
  <si>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</si>
  <si>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</si>
  <si>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</si>
  <si>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</si>
  <si>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</si>
  <si>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</si>
  <si>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</si>
  <si>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</si>
  <si>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</si>
  <si>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</si>
  <si>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</si>
  <si>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</si>
  <si>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</si>
  <si>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</si>
  <si>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</si>
  <si>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</si>
  <si>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</si>
  <si>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</si>
  <si>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</si>
  <si>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</si>
  <si>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</si>
  <si>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</si>
  <si>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</si>
  <si>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</si>
  <si>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</si>
  <si>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</si>
  <si>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</si>
  <si>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</si>
  <si>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</si>
  <si>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</si>
  <si>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</si>
  <si>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</si>
  <si>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</si>
  <si>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</si>
  <si>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</si>
  <si>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</si>
  <si>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</si>
  <si>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</si>
  <si>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</si>
  <si>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</si>
  <si>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</si>
  <si>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</si>
  <si>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</si>
  <si>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</si>
  <si>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</si>
  <si>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</si>
  <si>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</si>
  <si>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</si>
  <si>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</si>
  <si>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</si>
  <si>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</si>
  <si>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</si>
  <si>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</si>
  <si>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</si>
  <si>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</si>
  <si>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</si>
  <si>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</si>
  <si>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</si>
  <si>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</si>
  <si>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</si>
  <si>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</si>
  <si>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</si>
  <si>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</si>
  <si>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</si>
  <si>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</si>
  <si>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</si>
  <si>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</si>
  <si>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</si>
  <si>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</si>
  <si>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</si>
  <si>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</si>
  <si>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</si>
  <si>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</si>
  <si>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</si>
  <si>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</si>
  <si>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</si>
  <si>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</si>
  <si>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</si>
  <si>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</si>
  <si>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</si>
  <si>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</si>
  <si>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</si>
  <si>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</si>
  <si>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</si>
  <si>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</si>
  <si>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</si>
  <si>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</si>
  <si>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</si>
  <si>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</si>
  <si>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</si>
  <si>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</si>
  <si>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</si>
  <si>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</si>
  <si>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</si>
  <si>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</si>
  <si>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</si>
  <si>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</si>
  <si>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</si>
  <si>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</si>
  <si>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</si>
  <si>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</si>
  <si>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</si>
  <si>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</si>
  <si>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</si>
  <si>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</si>
  <si>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</si>
  <si>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</si>
  <si>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</si>
  <si>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</si>
  <si>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</si>
  <si>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</si>
  <si>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</si>
  <si>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</si>
  <si>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</si>
  <si>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</si>
  <si>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</si>
  <si>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</si>
  <si>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</si>
  <si>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</si>
  <si>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</si>
  <si>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</si>
  <si>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</si>
  <si>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</si>
  <si>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</si>
  <si>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</si>
  <si>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</si>
  <si>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</si>
  <si>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</si>
  <si>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</si>
  <si>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</si>
  <si>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</si>
  <si>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</si>
  <si>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</si>
  <si>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</si>
  <si>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</si>
  <si>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</si>
  <si>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</si>
  <si>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</si>
  <si>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</si>
  <si>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</si>
  <si>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</si>
  <si>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</si>
  <si>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</si>
  <si>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</si>
  <si>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</si>
  <si>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</si>
  <si>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</si>
  <si>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</si>
  <si>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</si>
  <si>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</si>
  <si>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</si>
  <si>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</si>
  <si>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</si>
  <si>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</si>
  <si>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</si>
  <si>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</si>
  <si>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</si>
  <si>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</si>
  <si>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</si>
  <si>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</si>
  <si>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</si>
  <si>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</si>
  <si>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</si>
  <si>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</si>
  <si>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</si>
  <si>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</si>
  <si>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</si>
  <si>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</si>
  <si>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</si>
  <si>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</si>
  <si>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</si>
  <si>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</si>
  <si>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</si>
  <si>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</si>
  <si>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</si>
  <si>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</si>
  <si>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</si>
  <si>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</si>
  <si>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</si>
  <si>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</si>
  <si>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</si>
  <si>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</si>
  <si>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</si>
  <si>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</si>
  <si>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</si>
  <si>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</si>
  <si>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</si>
  <si>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</si>
  <si>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</si>
  <si>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</si>
  <si>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</si>
  <si>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</si>
  <si>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</si>
  <si>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</si>
  <si>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</si>
  <si>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</si>
  <si>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</si>
  <si>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</si>
  <si>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</si>
  <si>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</si>
  <si>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</si>
  <si>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</si>
  <si>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</si>
  <si>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</si>
  <si>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</si>
  <si>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</si>
  <si>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</si>
  <si>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</si>
  <si>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</si>
  <si>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</si>
  <si>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</si>
  <si>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</si>
  <si>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</si>
  <si>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</si>
  <si>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</si>
  <si>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</si>
  <si>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</si>
  <si>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</si>
  <si>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</si>
  <si>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</si>
  <si>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</si>
  <si>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</si>
  <si>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</si>
  <si>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</si>
  <si>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</si>
  <si>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</si>
  <si>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</si>
  <si>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</si>
  <si>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</si>
  <si>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</si>
  <si>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</si>
  <si>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</si>
  <si>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</si>
  <si>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</si>
  <si>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</si>
  <si>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</si>
  <si>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</si>
  <si>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</si>
  <si>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</si>
  <si>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</si>
  <si>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</si>
  <si>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</si>
  <si>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</si>
  <si>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</si>
  <si>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</si>
  <si>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</si>
  <si>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</si>
  <si>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</si>
  <si>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</si>
  <si>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</si>
  <si>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</si>
  <si>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</si>
  <si>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</si>
  <si>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</si>
  <si>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</si>
  <si>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</si>
  <si>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</si>
  <si>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</si>
  <si>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</si>
  <si>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</si>
  <si>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</si>
  <si>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</si>
  <si>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</si>
  <si>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</si>
  <si>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</si>
  <si>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</si>
  <si>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</si>
  <si>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</si>
  <si>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</si>
  <si>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</si>
  <si>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</si>
  <si>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</si>
  <si>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</si>
  <si>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</si>
  <si>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</si>
  <si>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</si>
  <si>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</si>
  <si>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</si>
  <si>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</si>
  <si>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</si>
  <si>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</si>
  <si>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</si>
  <si>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</si>
  <si>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</si>
  <si>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</si>
  <si>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</si>
  <si>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</si>
  <si>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</si>
  <si>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</si>
  <si>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</si>
  <si>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</si>
  <si>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</si>
  <si>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</si>
  <si>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</si>
  <si>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</si>
  <si>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</si>
  <si>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</si>
  <si>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</si>
  <si>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</si>
  <si>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</si>
  <si>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</si>
  <si>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</si>
  <si>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</si>
  <si>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</si>
  <si>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</si>
  <si>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</si>
  <si>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</si>
  <si>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</si>
  <si>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</si>
  <si>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</si>
  <si>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</si>
  <si>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</si>
  <si>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</si>
  <si>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</si>
  <si>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</si>
  <si>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</si>
  <si>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</si>
  <si>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</si>
  <si>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</si>
  <si>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</si>
  <si>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</si>
  <si>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</si>
  <si>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</si>
  <si>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</si>
  <si>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</si>
  <si>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</si>
  <si>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</si>
  <si>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</si>
  <si>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</si>
  <si>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</si>
  <si>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</si>
  <si>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</si>
  <si>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</si>
  <si>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</si>
  <si>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</si>
  <si>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</si>
  <si>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</si>
  <si>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</si>
  <si>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</si>
  <si>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</si>
  <si>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</si>
  <si>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</si>
  <si>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</si>
  <si>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</si>
  <si>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</si>
  <si>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</si>
  <si>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</si>
  <si>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</si>
  <si>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</si>
  <si>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</si>
  <si>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</si>
  <si>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</si>
  <si>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</si>
  <si>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</si>
  <si>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</si>
  <si>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</si>
  <si>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</si>
  <si>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</si>
  <si>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</si>
  <si>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</si>
  <si>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</si>
  <si>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</si>
  <si>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</si>
  <si>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</si>
  <si>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</si>
  <si>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</si>
  <si>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</si>
  <si>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</si>
  <si>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</si>
  <si>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</si>
  <si>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</si>
  <si>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</si>
  <si>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</si>
  <si>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</si>
  <si>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</si>
  <si>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</si>
  <si>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</si>
  <si>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</si>
  <si>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</si>
  <si>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</si>
  <si>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</si>
  <si>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</si>
  <si>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</si>
  <si>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</si>
  <si>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</si>
  <si>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</si>
  <si>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</si>
  <si>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</si>
  <si>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</si>
  <si>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</si>
  <si>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</si>
  <si>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</si>
  <si>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</si>
  <si>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</si>
  <si>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</si>
  <si>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</si>
  <si>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</si>
  <si>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</si>
  <si>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</si>
  <si>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</si>
  <si>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</si>
  <si>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</si>
  <si>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</si>
  <si>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</si>
  <si>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</si>
  <si>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</si>
  <si>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</si>
  <si>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</si>
  <si>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</si>
  <si>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</si>
  <si>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</si>
  <si>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</si>
  <si>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</si>
  <si>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</si>
  <si>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</si>
  <si>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</si>
  <si>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</si>
  <si>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</si>
  <si>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</si>
  <si>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</si>
  <si>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</si>
  <si>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</si>
  <si>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</si>
  <si>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</si>
  <si>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</si>
  <si>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</si>
  <si>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</si>
  <si>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</si>
  <si>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</si>
  <si>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</si>
  <si>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</si>
  <si>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</si>
  <si>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</si>
  <si>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</si>
  <si>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</si>
  <si>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</si>
  <si>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</si>
  <si>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</si>
  <si>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</si>
  <si>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</si>
  <si>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</si>
  <si>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</si>
  <si>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</si>
  <si>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</si>
  <si>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</si>
  <si>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</si>
  <si>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</si>
  <si>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</si>
  <si>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</si>
  <si>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</si>
  <si>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</si>
  <si>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</si>
  <si>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</si>
  <si>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</si>
  <si>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</si>
  <si>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</si>
  <si>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</si>
  <si>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</si>
  <si>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</si>
  <si>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</si>
  <si>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</si>
  <si>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</si>
  <si>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</si>
  <si>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</si>
  <si>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</si>
  <si>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</si>
  <si>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</si>
  <si>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</si>
  <si>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</si>
  <si>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</si>
  <si>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</si>
  <si>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</si>
  <si>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</si>
  <si>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</si>
  <si>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</si>
  <si>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</si>
  <si>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</si>
  <si>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</si>
  <si>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</si>
  <si>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</si>
  <si>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</si>
  <si>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</si>
  <si>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</si>
  <si>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</si>
  <si>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</si>
  <si>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</si>
  <si>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</si>
  <si>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</si>
  <si>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</si>
  <si>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</si>
  <si>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</si>
  <si>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</si>
  <si>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</si>
  <si>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</si>
  <si>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</si>
  <si>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</si>
  <si>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</si>
  <si>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</si>
  <si>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</si>
  <si>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</si>
  <si>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</si>
  <si>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</si>
  <si>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</si>
  <si>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</si>
  <si>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</si>
  <si>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</si>
  <si>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</si>
  <si>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</si>
  <si>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</si>
  <si>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</si>
  <si>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</si>
  <si>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</si>
  <si>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</si>
  <si>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</si>
  <si>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</si>
  <si>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</si>
  <si>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</si>
  <si>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</si>
  <si>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</si>
  <si>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</si>
  <si>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</si>
  <si>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</si>
  <si>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</si>
  <si>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</si>
  <si>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</si>
  <si>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</si>
  <si>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</si>
  <si>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</si>
  <si>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</si>
  <si>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</si>
  <si>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</si>
  <si>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</si>
  <si>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</si>
  <si>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</si>
  <si>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</si>
  <si>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</si>
  <si>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</si>
  <si>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</si>
  <si>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</si>
  <si>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</si>
  <si>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</si>
  <si>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</si>
  <si>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</si>
  <si>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</si>
  <si>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</si>
  <si>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</si>
  <si>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</si>
  <si>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</si>
  <si>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</si>
  <si>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</si>
  <si>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</si>
  <si>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</si>
  <si>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</si>
  <si>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</si>
  <si>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</si>
  <si>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</si>
  <si>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</si>
  <si>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</si>
  <si>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</si>
  <si>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</si>
  <si>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</si>
  <si>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</si>
  <si>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</si>
  <si>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</si>
  <si>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</si>
  <si>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</si>
  <si>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</si>
  <si>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</si>
  <si>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</si>
  <si>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</si>
  <si>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</si>
  <si>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</si>
  <si>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</si>
  <si>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</si>
  <si>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</si>
  <si>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</si>
  <si>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</si>
  <si>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</si>
  <si>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</si>
  <si>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</si>
  <si>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</si>
  <si>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</si>
  <si>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</si>
  <si>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</si>
  <si>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</si>
  <si>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</si>
  <si>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</si>
  <si>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</si>
  <si>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</si>
  <si>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</si>
  <si>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</si>
  <si>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</si>
  <si>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</si>
  <si>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</si>
  <si>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</si>
  <si>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</si>
  <si>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</si>
  <si>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</si>
  <si>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</si>
  <si>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</si>
  <si>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</si>
  <si>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</si>
  <si>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</si>
  <si>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</si>
  <si>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</si>
  <si>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</si>
  <si>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</si>
  <si>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</si>
  <si>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</si>
  <si>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</si>
  <si>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</si>
  <si>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</si>
  <si>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</si>
  <si>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</si>
  <si>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</si>
  <si>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</si>
  <si>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</si>
  <si>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</si>
  <si>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</si>
  <si>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</si>
  <si>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</si>
  <si>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</si>
  <si>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</si>
  <si>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</si>
  <si>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</si>
  <si>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</si>
  <si>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</si>
  <si>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</si>
  <si>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</si>
  <si>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</si>
  <si>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</si>
  <si>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</si>
  <si>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</si>
  <si>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</si>
  <si>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</si>
  <si>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</si>
  <si>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</si>
  <si>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</si>
  <si>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</si>
  <si>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</si>
  <si>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</si>
  <si>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</si>
  <si>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</si>
  <si>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</si>
  <si>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</si>
  <si>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</si>
  <si>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</si>
  <si>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</si>
  <si>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</si>
  <si>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</si>
  <si>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</si>
  <si>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</si>
  <si>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</si>
  <si>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</si>
  <si>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</si>
  <si>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</si>
  <si>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</si>
  <si>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</si>
  <si>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</si>
  <si>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</si>
  <si>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</si>
  <si>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</si>
  <si>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</si>
  <si>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</si>
  <si>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</si>
  <si>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</si>
  <si>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</si>
  <si>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</si>
  <si>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</si>
  <si>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</si>
  <si>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</si>
  <si>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</si>
  <si>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</si>
  <si>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</si>
  <si>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</si>
  <si>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</si>
  <si>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</si>
  <si>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</si>
  <si>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</si>
  <si>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</si>
  <si>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</si>
  <si>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</si>
  <si>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</si>
  <si>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</si>
  <si>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</si>
  <si>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</si>
  <si>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</si>
  <si>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</si>
  <si>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</si>
  <si>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</si>
  <si>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</si>
  <si>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</si>
  <si>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</si>
  <si>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</si>
  <si>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</si>
  <si>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</si>
  <si>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</si>
  <si>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</si>
  <si>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</si>
  <si>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</si>
  <si>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</si>
  <si>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</si>
  <si>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</si>
  <si>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</si>
  <si>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</si>
  <si>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</si>
  <si>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</si>
  <si>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</si>
  <si>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</si>
  <si>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</si>
  <si>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</si>
  <si>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</si>
  <si>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</si>
  <si>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</si>
  <si>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</si>
  <si>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</si>
  <si>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</si>
  <si>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</si>
  <si>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</si>
  <si>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</si>
  <si>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</si>
  <si>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</si>
  <si>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</si>
  <si>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</si>
  <si>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</si>
  <si>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</si>
  <si>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</si>
  <si>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</si>
  <si>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</si>
  <si>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</si>
  <si>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</si>
  <si>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</si>
  <si>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</si>
  <si>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</si>
  <si>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</si>
  <si>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</si>
  <si>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</si>
  <si>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</si>
  <si>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</si>
  <si>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</si>
  <si>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</si>
  <si>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</si>
  <si>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</si>
  <si>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</si>
  <si>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</si>
  <si>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</si>
  <si>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</si>
  <si>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</si>
  <si>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</si>
  <si>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</si>
  <si>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</si>
  <si>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</si>
  <si>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</si>
  <si>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</si>
  <si>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</si>
  <si>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</si>
  <si>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</si>
  <si>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</si>
  <si>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</si>
  <si>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</si>
  <si>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</si>
  <si>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</si>
  <si>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</si>
  <si>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</si>
  <si>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</si>
  <si>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</si>
  <si>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</si>
  <si>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</si>
  <si>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</si>
  <si>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</si>
  <si>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</si>
  <si>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</si>
  <si>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</si>
  <si>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</si>
  <si>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</si>
  <si>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</si>
  <si>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</si>
  <si>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</si>
  <si>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</si>
  <si>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</si>
  <si>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</si>
  <si>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</si>
  <si>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</si>
  <si>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</si>
  <si>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</si>
  <si>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</si>
  <si>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</si>
  <si>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</si>
  <si>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</si>
  <si>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</si>
  <si>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</si>
  <si>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</si>
  <si>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</si>
  <si>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</si>
  <si>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</si>
  <si>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</si>
  <si>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</si>
  <si>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</si>
  <si>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</si>
  <si>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</si>
  <si>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</si>
  <si>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</si>
  <si>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</si>
  <si>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</si>
  <si>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</si>
  <si>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</si>
  <si>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</si>
  <si>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</si>
  <si>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</si>
  <si>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</si>
  <si>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</si>
  <si>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</si>
  <si>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</si>
  <si>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</si>
  <si>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</si>
  <si>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</si>
  <si>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</si>
  <si>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</si>
  <si>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</si>
  <si>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</si>
  <si>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</si>
  <si>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</si>
  <si>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</si>
  <si>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</si>
  <si>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</si>
  <si>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</si>
  <si>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</si>
  <si>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</si>
  <si>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</si>
  <si>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</si>
  <si>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</si>
  <si>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</si>
  <si>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</si>
  <si>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</si>
  <si>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</si>
  <si>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</si>
  <si>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</si>
  <si>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</si>
  <si>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</si>
  <si>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</si>
  <si>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</si>
  <si>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</si>
  <si>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</si>
  <si>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</si>
  <si>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</si>
  <si>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</si>
  <si>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</si>
  <si>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</si>
  <si>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</si>
  <si>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</si>
  <si>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</si>
  <si>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</si>
  <si>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</si>
  <si>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</si>
  <si>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</si>
  <si>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</si>
  <si>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</si>
  <si>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</si>
  <si>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</si>
  <si>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</si>
  <si>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</si>
  <si>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</si>
  <si>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</si>
  <si>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</si>
  <si>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</si>
  <si>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</si>
  <si>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</si>
  <si>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</si>
  <si>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</si>
  <si>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</si>
  <si>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</si>
  <si>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</si>
  <si>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</si>
  <si>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</si>
  <si>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</si>
  <si>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</si>
  <si>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</si>
  <si>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</si>
  <si>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</si>
  <si>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</si>
  <si>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</si>
  <si>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</si>
  <si>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</si>
  <si>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</si>
  <si>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</si>
  <si>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</si>
  <si>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</si>
  <si>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</si>
  <si>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</si>
  <si>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</si>
  <si>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</si>
  <si>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</si>
  <si>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</si>
  <si>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</si>
  <si>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</si>
  <si>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</si>
  <si>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</si>
  <si>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</si>
  <si>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</si>
  <si>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</si>
  <si>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</si>
  <si>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</si>
  <si>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</si>
  <si>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</si>
  <si>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</si>
  <si>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</si>
  <si>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</si>
  <si>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</si>
  <si>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</si>
  <si>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</si>
  <si>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</si>
  <si>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</si>
  <si>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</si>
  <si>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</si>
  <si>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</si>
  <si>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</si>
  <si>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</si>
  <si>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</si>
  <si>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</si>
  <si>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</si>
  <si>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</si>
  <si>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</si>
  <si>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</si>
  <si>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</si>
  <si>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</si>
  <si>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</si>
  <si>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</si>
  <si>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</si>
  <si>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</si>
  <si>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</si>
  <si>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</si>
  <si>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</si>
  <si>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</si>
  <si>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</si>
  <si>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</si>
  <si>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</si>
  <si>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</si>
  <si>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</si>
  <si>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</si>
  <si>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</si>
  <si>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</si>
  <si>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</si>
  <si>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</si>
  <si>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</si>
  <si>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</si>
  <si>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</si>
  <si>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</si>
  <si>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</si>
  <si>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</si>
  <si>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</si>
  <si>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</si>
  <si>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</si>
  <si>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</si>
  <si>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</si>
  <si>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</si>
  <si>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</si>
  <si>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</si>
  <si>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</si>
  <si>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</si>
  <si>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</si>
  <si>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</si>
  <si>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</si>
  <si>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</si>
  <si>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</si>
  <si>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</si>
  <si>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</si>
  <si>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</si>
  <si>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</si>
  <si>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</si>
  <si>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</si>
  <si>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</si>
  <si>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</si>
  <si>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</si>
  <si>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</si>
  <si>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</si>
  <si>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</si>
  <si>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</si>
  <si>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</si>
  <si>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</si>
  <si>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</si>
  <si>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</si>
  <si>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</si>
  <si>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</si>
  <si>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</si>
  <si>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</si>
  <si>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</si>
  <si>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</si>
  <si>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</si>
  <si>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</si>
  <si>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</si>
  <si>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</si>
  <si>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</si>
  <si>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</si>
  <si>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</si>
  <si>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</si>
  <si>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</si>
  <si>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</si>
  <si>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</si>
  <si>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</si>
  <si>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</si>
  <si>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</si>
  <si>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</si>
  <si>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</si>
  <si>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</si>
  <si>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</si>
  <si>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</si>
  <si>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</si>
  <si>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</si>
  <si>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</si>
  <si>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</si>
  <si>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</si>
  <si>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</si>
  <si>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</si>
  <si>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</si>
  <si>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</si>
  <si>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</si>
  <si>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</si>
  <si>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</si>
  <si>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</si>
  <si>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</si>
  <si>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</si>
  <si>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</si>
  <si>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</si>
  <si>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</si>
  <si>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</si>
  <si>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</si>
  <si>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</si>
  <si>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</si>
  <si>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</si>
  <si>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</si>
  <si>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</si>
  <si>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</si>
  <si>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</si>
  <si>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</si>
  <si>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</si>
  <si>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</si>
  <si>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</si>
  <si>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</si>
  <si>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</si>
  <si>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</si>
  <si>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</si>
  <si>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</si>
  <si>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</si>
  <si>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</si>
  <si>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</si>
  <si>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</si>
  <si>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</si>
  <si>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</si>
  <si>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</si>
  <si>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</si>
  <si>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</si>
  <si>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</si>
  <si>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</si>
  <si>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</si>
  <si>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</si>
  <si>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</si>
  <si>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</si>
  <si>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</si>
  <si>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</si>
  <si>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</si>
  <si>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</si>
  <si>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</si>
  <si>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</si>
  <si>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</si>
  <si>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</si>
  <si>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</si>
  <si>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</si>
  <si>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</si>
  <si>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</si>
  <si>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</si>
  <si>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</si>
  <si>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</si>
  <si>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</si>
  <si>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</si>
  <si>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</si>
  <si>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</si>
  <si>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</si>
  <si>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</si>
  <si>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</si>
  <si>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</si>
  <si>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</si>
  <si>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</si>
  <si>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</si>
  <si>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</si>
  <si>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</si>
  <si>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</si>
  <si>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</si>
  <si>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</si>
  <si>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</si>
  <si>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</si>
  <si>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</si>
  <si>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</si>
  <si>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</si>
  <si>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</si>
  <si>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</si>
  <si>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</si>
  <si>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</si>
  <si>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</si>
  <si>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</si>
  <si>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</si>
  <si>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</si>
  <si>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</si>
  <si>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</si>
  <si>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</si>
  <si>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</si>
  <si>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</si>
  <si>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</si>
  <si>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</si>
  <si>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</si>
  <si>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</si>
  <si>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</si>
  <si>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</si>
  <si>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</si>
  <si>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</si>
  <si>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</si>
  <si>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</si>
  <si>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</si>
  <si>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</si>
  <si>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</si>
  <si>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</si>
  <si>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</si>
  <si>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</si>
  <si>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</si>
  <si>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</si>
  <si>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</si>
  <si>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</si>
  <si>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</si>
  <si>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</si>
  <si>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</si>
  <si>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</si>
  <si>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</si>
  <si>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</si>
  <si>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</si>
  <si>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</si>
  <si>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</si>
  <si>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</si>
  <si>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</si>
  <si>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</si>
  <si>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</si>
  <si>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</si>
  <si>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</si>
  <si>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</si>
  <si>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</si>
  <si>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</si>
  <si>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</si>
  <si>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</si>
  <si>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</si>
  <si>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</si>
  <si>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</si>
  <si>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</si>
  <si>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</si>
  <si>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</si>
  <si>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</si>
  <si>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</si>
  <si>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</si>
  <si>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</si>
  <si>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</si>
  <si>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</si>
  <si>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</si>
  <si>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</si>
  <si>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</si>
  <si>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</si>
  <si>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</si>
  <si>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</si>
  <si>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</si>
  <si>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</si>
  <si>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</si>
  <si>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</si>
  <si>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</si>
  <si>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</si>
  <si>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</si>
  <si>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</si>
  <si>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</si>
  <si>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</si>
  <si>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</si>
  <si>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</si>
  <si>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</si>
  <si>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</si>
  <si>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</si>
  <si>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</si>
  <si>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</si>
  <si>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</si>
  <si>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</si>
  <si>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</si>
  <si>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</si>
  <si>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</si>
  <si>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</si>
  <si>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</si>
  <si>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</si>
  <si>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</si>
  <si>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</si>
  <si>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</si>
  <si>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</si>
  <si>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</si>
  <si>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</si>
  <si>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</si>
  <si>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</si>
  <si>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</si>
  <si>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</si>
  <si>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</si>
  <si>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</si>
  <si>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</si>
  <si>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</si>
  <si>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</si>
  <si>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</si>
  <si>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</si>
  <si>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</si>
  <si>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</si>
  <si>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</si>
  <si>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</si>
  <si>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</si>
  <si>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</si>
  <si>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</si>
  <si>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</si>
  <si>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</si>
  <si>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</si>
  <si>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</si>
  <si>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</si>
  <si>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</si>
  <si>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</si>
  <si>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</si>
  <si>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</si>
  <si>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</si>
  <si>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</si>
  <si>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</si>
  <si>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</si>
  <si>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</si>
  <si>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</si>
  <si>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</si>
  <si>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</si>
  <si>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</si>
  <si>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</si>
  <si>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</si>
  <si>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</si>
  <si>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</si>
  <si>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</si>
  <si>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</si>
  <si>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</si>
  <si>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</si>
  <si>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</si>
  <si>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</si>
  <si>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</si>
  <si>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</si>
  <si>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</si>
  <si>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</si>
  <si>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</si>
  <si>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</si>
  <si>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</si>
  <si>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</si>
  <si>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</si>
  <si>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</si>
  <si>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</si>
  <si>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</si>
  <si>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</si>
  <si>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</si>
  <si>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</si>
  <si>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</si>
  <si>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</si>
  <si>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</si>
  <si>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</si>
  <si>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</si>
  <si>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</si>
  <si>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</si>
  <si>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</si>
  <si>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</si>
  <si>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</si>
  <si>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</si>
  <si>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</si>
  <si>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</si>
  <si>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</si>
  <si>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</si>
  <si>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</si>
  <si>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</si>
  <si>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</si>
  <si>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</si>
  <si>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</si>
  <si>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</si>
  <si>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</si>
  <si>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</si>
  <si>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</si>
  <si>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</si>
  <si>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</si>
  <si>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</si>
  <si>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</si>
  <si>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</si>
  <si>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</si>
  <si>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</si>
  <si>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</si>
  <si>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</si>
  <si>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</si>
  <si>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</si>
  <si>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</si>
  <si>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</si>
  <si>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</si>
  <si>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</si>
  <si>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</si>
  <si>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</si>
  <si>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</si>
  <si>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</si>
  <si>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</si>
  <si>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</si>
  <si>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</si>
  <si>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</si>
  <si>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</si>
  <si>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</si>
  <si>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</si>
  <si>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</si>
  <si>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</si>
  <si>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</si>
  <si>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</si>
  <si>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</si>
  <si>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</si>
  <si>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</si>
  <si>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</si>
  <si>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</si>
  <si>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</si>
  <si>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</si>
  <si>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</si>
  <si>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</si>
  <si>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</si>
  <si>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</si>
  <si>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</si>
  <si>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</si>
  <si>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</si>
  <si>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</si>
  <si>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</si>
  <si>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</si>
  <si>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</si>
  <si>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</si>
  <si>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</si>
  <si>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</si>
  <si>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</si>
  <si>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</si>
  <si>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</si>
  <si>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</si>
  <si>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</si>
  <si>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</si>
  <si>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</si>
  <si>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</si>
  <si>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</si>
  <si>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</si>
  <si>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</si>
  <si>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</si>
  <si>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</si>
  <si>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</si>
  <si>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</si>
  <si>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</si>
  <si>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</si>
  <si>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</si>
  <si>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</si>
  <si>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</si>
  <si>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</si>
  <si>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</si>
  <si>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</si>
  <si>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</si>
  <si>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</si>
  <si>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</si>
  <si>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</si>
  <si>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</si>
  <si>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</si>
  <si>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</si>
  <si>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</si>
  <si>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</si>
  <si>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</si>
  <si>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</si>
  <si>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</si>
  <si>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</si>
  <si>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</si>
  <si>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</si>
  <si>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</si>
  <si>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</si>
  <si>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</si>
  <si>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</si>
  <si>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</si>
  <si>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</si>
  <si>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</si>
  <si>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</si>
  <si>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</si>
  <si>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</si>
  <si>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</si>
  <si>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</si>
  <si>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</si>
  <si>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</si>
  <si>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</si>
  <si>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</si>
  <si>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</si>
  <si>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</si>
  <si>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</si>
  <si>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</si>
  <si>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</si>
  <si>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</si>
  <si>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</si>
  <si>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</si>
  <si>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</si>
  <si>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</si>
  <si>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</si>
  <si>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</si>
  <si>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</si>
  <si>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</si>
  <si>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</si>
  <si>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</si>
  <si>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</si>
  <si>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</si>
  <si>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</si>
  <si>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</si>
  <si>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</si>
  <si>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</si>
  <si>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</si>
  <si>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</si>
  <si>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</si>
  <si>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</si>
  <si>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</si>
  <si>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</si>
  <si>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</si>
  <si>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</si>
  <si>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</si>
  <si>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</si>
  <si>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</si>
  <si>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</si>
  <si>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</si>
  <si>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</si>
  <si>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</si>
  <si>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</si>
  <si>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</si>
  <si>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</si>
  <si>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</si>
  <si>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</si>
  <si>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</si>
  <si>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</si>
  <si>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</si>
  <si>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</si>
  <si>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</si>
  <si>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</si>
  <si>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</si>
  <si>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</si>
  <si>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</si>
  <si>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</si>
  <si>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</si>
  <si>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</si>
  <si>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</si>
  <si>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</si>
  <si>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</si>
  <si>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</si>
  <si>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</si>
  <si>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</si>
  <si>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</si>
  <si>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</si>
  <si>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</si>
  <si>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</si>
  <si>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</si>
  <si>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</si>
  <si>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</si>
  <si>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</si>
  <si>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</si>
  <si>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</si>
  <si>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</si>
  <si>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</si>
  <si>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</si>
  <si>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</si>
  <si>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</si>
  <si>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</si>
  <si>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</si>
  <si>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</si>
  <si>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</si>
  <si>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</si>
  <si>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</si>
  <si>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</si>
  <si>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</si>
  <si>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</si>
  <si>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</si>
  <si>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</si>
  <si>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</si>
  <si>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</si>
  <si>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</si>
  <si>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</si>
  <si>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</si>
  <si>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</si>
  <si>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</si>
  <si>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</si>
  <si>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</si>
  <si>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</si>
  <si>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</si>
  <si>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</si>
  <si>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</si>
  <si>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</si>
  <si>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</si>
  <si>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</si>
  <si>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</si>
  <si>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</si>
  <si>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</si>
  <si>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</si>
  <si>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</si>
  <si>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</si>
  <si>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</si>
  <si>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</si>
  <si>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</si>
  <si>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</si>
  <si>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</si>
  <si>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</si>
  <si>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</si>
  <si>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</si>
  <si>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</si>
  <si>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</si>
  <si>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</si>
  <si>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</si>
  <si>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</si>
  <si>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</si>
  <si>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</si>
  <si>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</si>
  <si>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</si>
  <si>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</si>
  <si>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</si>
  <si>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</si>
  <si>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</si>
  <si>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</si>
  <si>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</si>
  <si>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</si>
  <si>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</si>
  <si>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</si>
  <si>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</si>
  <si>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</si>
  <si>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</si>
  <si>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</si>
  <si>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</si>
  <si>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</si>
  <si>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</si>
  <si>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</si>
  <si>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</si>
  <si>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</si>
  <si>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</si>
  <si>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</si>
  <si>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</si>
  <si>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</si>
  <si>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</si>
  <si>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</si>
  <si>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</si>
  <si>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</si>
  <si>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</si>
  <si>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</si>
  <si>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</si>
  <si>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</si>
  <si>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</si>
  <si>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</si>
  <si>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</si>
  <si>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</si>
  <si>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</si>
  <si>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</si>
  <si>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</si>
  <si>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</si>
  <si>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</si>
  <si>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</si>
  <si>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</si>
  <si>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</si>
  <si>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</si>
  <si>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</si>
  <si>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</si>
  <si>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</si>
  <si>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</si>
  <si>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</si>
  <si>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</si>
  <si>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</si>
  <si>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</si>
  <si>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</si>
  <si>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</si>
  <si>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</si>
  <si>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</si>
  <si>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</si>
  <si>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</si>
  <si>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</si>
  <si>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</si>
  <si>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</si>
  <si>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</si>
  <si>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</si>
  <si>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</si>
  <si>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</si>
  <si>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</si>
  <si>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</si>
  <si>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</si>
  <si>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</si>
  <si>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</si>
  <si>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</si>
  <si>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</si>
  <si>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</si>
  <si>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</si>
  <si>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</si>
  <si>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</si>
  <si>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</si>
  <si>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</si>
  <si>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</si>
  <si>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</si>
  <si>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</si>
  <si>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</si>
  <si>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</si>
  <si>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</si>
  <si>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</si>
  <si>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</si>
  <si>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</si>
  <si>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</si>
  <si>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</si>
  <si>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</si>
  <si>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</si>
  <si>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</si>
  <si>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</si>
  <si>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</si>
  <si>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</si>
  <si>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</si>
  <si>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</si>
  <si>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</si>
  <si>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</si>
  <si>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</si>
  <si>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</si>
  <si>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</si>
  <si>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</si>
  <si>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</si>
  <si>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</si>
  <si>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</si>
  <si>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</si>
  <si>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</si>
  <si>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</si>
  <si>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</si>
  <si>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</si>
  <si>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</si>
  <si>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</si>
  <si>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</si>
  <si>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</si>
  <si>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</si>
  <si>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</si>
  <si>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</si>
  <si>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</si>
  <si>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</si>
  <si>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</si>
  <si>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</si>
  <si>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</si>
  <si>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</si>
  <si>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</si>
  <si>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</si>
  <si>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</si>
  <si>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</si>
  <si>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</si>
  <si>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</si>
  <si>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</si>
  <si>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</si>
  <si>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</si>
  <si>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</si>
  <si>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</si>
  <si>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</si>
  <si>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</si>
  <si>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</si>
  <si>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</si>
  <si>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</si>
  <si>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</si>
  <si>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</si>
  <si>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</si>
  <si>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</si>
  <si>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</si>
  <si>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</si>
  <si>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</si>
  <si>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</si>
  <si>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</si>
  <si>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</si>
  <si>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</si>
  <si>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</si>
  <si>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</si>
  <si>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</si>
  <si>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</si>
  <si>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</si>
  <si>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</si>
  <si>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</si>
  <si>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</si>
  <si>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</si>
  <si>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</si>
  <si>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</si>
  <si>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</si>
  <si>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</si>
  <si>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</si>
  <si>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</si>
  <si>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</si>
  <si>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</si>
  <si>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</si>
  <si>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</si>
  <si>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</si>
  <si>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</si>
  <si>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</si>
  <si>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</si>
  <si>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</si>
  <si>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</si>
  <si>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</si>
  <si>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</si>
  <si>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</si>
  <si>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</si>
  <si>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</si>
  <si>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</si>
  <si>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</si>
  <si>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</si>
  <si>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</si>
  <si>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</si>
  <si>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</si>
  <si>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</si>
  <si>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</si>
  <si>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</si>
  <si>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</si>
  <si>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</si>
  <si>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</si>
  <si>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</si>
  <si>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</si>
  <si>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</si>
  <si>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</si>
  <si>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</si>
  <si>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</si>
  <si>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</si>
  <si>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</si>
  <si>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</si>
  <si>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</si>
  <si>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</si>
  <si>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</si>
  <si>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</si>
  <si>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</si>
  <si>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</si>
  <si>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</si>
  <si>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</si>
  <si>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</si>
  <si>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</si>
  <si>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</si>
  <si>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</si>
  <si>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</si>
  <si>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</si>
  <si>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</si>
  <si>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</si>
  <si>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</si>
  <si>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</si>
  <si>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</si>
  <si>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</si>
  <si>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</si>
  <si>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</si>
  <si>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</si>
  <si>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</si>
  <si>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</si>
  <si>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</si>
  <si>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</si>
  <si>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</si>
  <si>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</si>
  <si>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</si>
  <si>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</si>
  <si>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</si>
  <si>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</si>
  <si>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</si>
  <si>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</si>
  <si>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</si>
  <si>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</si>
  <si>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</si>
  <si>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</si>
  <si>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</si>
  <si>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</si>
  <si>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</si>
  <si>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</si>
  <si>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</si>
  <si>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</si>
  <si>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</si>
  <si>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</si>
  <si>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</si>
  <si>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</si>
  <si>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</si>
  <si>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</si>
  <si>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</si>
  <si>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</si>
  <si>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</si>
  <si>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</si>
  <si>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</si>
  <si>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</si>
  <si>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</si>
  <si>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</si>
  <si>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</si>
  <si>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</si>
  <si>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</si>
  <si>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</si>
  <si>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</si>
  <si>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</si>
  <si>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</si>
  <si>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</si>
  <si>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</si>
  <si>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</si>
  <si>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</si>
  <si>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</si>
  <si>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</si>
  <si>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</si>
  <si>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</si>
  <si>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</si>
  <si>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</si>
  <si>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</si>
  <si>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</si>
  <si>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</si>
  <si>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</si>
  <si>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</si>
  <si>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</si>
  <si>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</si>
  <si>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</si>
  <si>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</si>
  <si>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</si>
  <si>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</si>
  <si>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</si>
  <si>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</si>
  <si>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</si>
  <si>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</si>
  <si>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</si>
  <si>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</si>
  <si>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</si>
  <si>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</si>
  <si>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</si>
  <si>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</si>
  <si>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</si>
  <si>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</si>
  <si>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</si>
  <si>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</si>
  <si>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</si>
  <si>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</si>
  <si>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</si>
  <si>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</si>
  <si>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</si>
  <si>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</si>
  <si>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</si>
  <si>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</si>
  <si>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</si>
  <si>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</si>
  <si>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</si>
  <si>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</si>
  <si>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</si>
  <si>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</si>
  <si>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</si>
  <si>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</si>
  <si>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</si>
  <si>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</si>
  <si>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</si>
  <si>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</si>
  <si>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</si>
  <si>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</si>
  <si>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</si>
  <si>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</si>
  <si>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</si>
  <si>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</si>
  <si>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</si>
  <si>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</si>
  <si>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</si>
  <si>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</si>
  <si>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</si>
  <si>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</si>
  <si>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</si>
  <si>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</si>
  <si>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</si>
  <si>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</si>
  <si>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</si>
  <si>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</si>
  <si>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</si>
  <si>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</si>
  <si>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</si>
  <si>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</si>
  <si>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</si>
  <si>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</si>
  <si>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</si>
  <si>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</si>
  <si>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</si>
  <si>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</si>
  <si>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</si>
  <si>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</si>
  <si>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</si>
  <si>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</si>
  <si>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</si>
  <si>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</si>
  <si>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</si>
  <si>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</si>
  <si>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</si>
  <si>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</si>
  <si>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</si>
  <si>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</si>
  <si>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</si>
  <si>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</si>
  <si>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</si>
  <si>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</si>
  <si>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</si>
  <si>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</si>
  <si>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</si>
  <si>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</si>
  <si>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</si>
  <si>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</si>
  <si>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</si>
  <si>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</si>
  <si>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</si>
  <si>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</si>
  <si>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</si>
  <si>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</si>
  <si>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</si>
  <si>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</si>
  <si>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</si>
  <si>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</si>
  <si>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</si>
  <si>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</si>
  <si>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</si>
  <si>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</si>
  <si>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</si>
  <si>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</si>
  <si>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</si>
  <si>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</si>
  <si>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</si>
  <si>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</si>
  <si>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</si>
  <si>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</si>
  <si>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</si>
  <si>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</si>
  <si>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</si>
  <si>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</si>
  <si>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</si>
  <si>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</si>
  <si>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</si>
  <si>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</si>
  <si>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</si>
  <si>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</si>
  <si>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</si>
  <si>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</si>
  <si>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</si>
  <si>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</si>
  <si>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</si>
  <si>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</si>
  <si>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</si>
  <si>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</si>
  <si>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</si>
  <si>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</si>
  <si>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</si>
  <si>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</si>
  <si>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</si>
  <si>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</si>
  <si>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</si>
  <si>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</si>
  <si>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</si>
  <si>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</si>
  <si>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</si>
  <si>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</si>
  <si>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</si>
  <si>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</si>
  <si>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</si>
  <si>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</si>
  <si>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</si>
  <si>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</si>
  <si>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</si>
  <si>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</si>
  <si>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</si>
  <si>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</si>
  <si>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</si>
  <si>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</si>
  <si>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</si>
  <si>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</si>
  <si>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</si>
  <si>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</si>
  <si>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</si>
  <si>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</si>
  <si>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</si>
  <si>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</si>
  <si>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</si>
  <si>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</si>
  <si>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</si>
  <si>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</si>
  <si>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</si>
  <si>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</si>
  <si>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</si>
  <si>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</si>
  <si>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</si>
  <si>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</si>
  <si>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</si>
  <si>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</si>
  <si>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</si>
  <si>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</si>
  <si>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</si>
  <si>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</si>
  <si>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</si>
  <si>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</si>
  <si>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</si>
  <si>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</si>
  <si>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</si>
  <si>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</si>
  <si>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</si>
  <si>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</si>
  <si>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</si>
  <si>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</si>
  <si>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</si>
  <si>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</si>
  <si>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</si>
  <si>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</si>
  <si>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</si>
  <si>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</si>
  <si>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</si>
  <si>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</si>
  <si>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</si>
  <si>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</si>
  <si>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</si>
  <si>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</si>
  <si>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</si>
  <si>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</si>
  <si>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</si>
  <si>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</si>
  <si>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</si>
  <si>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</si>
  <si>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</si>
  <si>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</si>
  <si>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</si>
  <si>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</si>
  <si>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</si>
  <si>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</si>
  <si>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</si>
  <si>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</si>
  <si>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</si>
  <si>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</si>
  <si>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</si>
  <si>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</si>
  <si>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</si>
  <si>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</si>
  <si>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</si>
  <si>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</si>
  <si>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</si>
  <si>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</si>
  <si>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</si>
  <si>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</si>
  <si>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</si>
  <si>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</si>
  <si>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</si>
  <si>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</si>
  <si>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</si>
  <si>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</si>
  <si>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</si>
  <si>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</si>
  <si>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</si>
  <si>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</si>
  <si>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</si>
  <si>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</si>
  <si>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</si>
  <si>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</si>
  <si>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</si>
  <si>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</si>
  <si>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</si>
  <si>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</si>
  <si>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</si>
  <si>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</si>
  <si>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</si>
  <si>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</si>
  <si>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</si>
  <si>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</si>
  <si>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</si>
  <si>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</si>
  <si>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</si>
  <si>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</si>
  <si>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</si>
  <si>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</si>
  <si>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</si>
  <si>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</si>
  <si>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</si>
  <si>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</si>
  <si>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</si>
  <si>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</si>
  <si>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</si>
  <si>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</si>
  <si>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</si>
  <si>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</si>
  <si>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</si>
  <si>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</si>
  <si>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</si>
  <si>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</si>
  <si>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</si>
  <si>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</si>
  <si>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</si>
  <si>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</si>
  <si>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</si>
  <si>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</si>
  <si>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</si>
  <si>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</si>
  <si>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</si>
  <si>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</si>
  <si>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</si>
  <si>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</si>
  <si>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</si>
  <si>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</si>
  <si>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</si>
  <si>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</si>
  <si>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</si>
  <si>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</si>
  <si>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</si>
  <si>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</si>
  <si>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</si>
  <si>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</si>
  <si>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</si>
  <si>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</si>
  <si>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</si>
  <si>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</si>
  <si>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</si>
  <si>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</si>
  <si>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</si>
  <si>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</si>
  <si>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</si>
  <si>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</si>
  <si>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</si>
  <si>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</si>
  <si>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</si>
  <si>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</si>
  <si>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</si>
  <si>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</si>
  <si>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</si>
  <si>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</si>
  <si>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</si>
  <si>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</si>
  <si>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</si>
  <si>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</si>
  <si>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</si>
  <si>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</si>
  <si>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</si>
  <si>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</si>
  <si>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</si>
  <si>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</si>
  <si>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</si>
  <si>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</si>
  <si>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</si>
  <si>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</si>
  <si>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</si>
  <si>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</si>
  <si>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</si>
  <si>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</si>
  <si>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</si>
  <si>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</si>
  <si>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</si>
  <si>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</si>
  <si>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</si>
  <si>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</si>
  <si>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</si>
  <si>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</si>
  <si>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</si>
  <si>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</si>
  <si>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</si>
  <si>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</si>
  <si>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</si>
  <si>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</si>
  <si>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</si>
  <si>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</si>
  <si>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</si>
  <si>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</si>
  <si>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</si>
  <si>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</si>
  <si>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</si>
  <si>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</si>
  <si>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</si>
  <si>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</si>
  <si>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</si>
  <si>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</si>
  <si>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</si>
  <si>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</si>
  <si>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</si>
  <si>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</si>
  <si>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</si>
  <si>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</si>
  <si>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</si>
  <si>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</si>
  <si>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</si>
  <si>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</si>
  <si>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</si>
  <si>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</si>
  <si>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</si>
  <si>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</si>
  <si>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</si>
  <si>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</si>
  <si>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</si>
  <si>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</si>
  <si>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</si>
  <si>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</si>
  <si>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</si>
  <si>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</si>
  <si>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</si>
  <si>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</si>
  <si>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</si>
  <si>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</si>
  <si>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</si>
  <si>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</si>
  <si>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</si>
  <si>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</si>
  <si>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</si>
  <si>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</si>
  <si>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</si>
  <si>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</si>
  <si>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</si>
  <si>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</si>
  <si>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</si>
  <si>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</si>
  <si>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</si>
  <si>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</si>
  <si>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</si>
  <si>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</si>
  <si>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</si>
  <si>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</si>
  <si>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</si>
  <si>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</si>
  <si>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</si>
  <si>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</si>
  <si>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</si>
  <si>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</si>
  <si>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</si>
  <si>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</si>
  <si>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</si>
  <si>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</si>
  <si>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</si>
  <si>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</si>
  <si>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</si>
  <si>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</si>
  <si>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</si>
  <si>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</si>
  <si>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</si>
  <si>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</si>
  <si>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</si>
  <si>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</si>
  <si>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</si>
  <si>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</si>
  <si>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</si>
  <si>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</si>
  <si>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</si>
  <si>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</si>
  <si>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</si>
  <si>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</si>
  <si>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</si>
  <si>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</si>
  <si>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</si>
  <si>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</si>
  <si>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</si>
  <si>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</si>
  <si>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</si>
  <si>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</si>
  <si>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</si>
  <si>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</si>
  <si>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</si>
  <si>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</si>
  <si>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</si>
  <si>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</si>
  <si>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</si>
  <si>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</si>
  <si>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</si>
  <si>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</si>
  <si>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</si>
  <si>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</si>
  <si>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</si>
  <si>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</si>
  <si>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</si>
  <si>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</si>
  <si>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</si>
  <si>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</si>
  <si>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</si>
  <si>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</si>
  <si>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</si>
  <si>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</si>
  <si>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</si>
  <si>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</si>
  <si>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</si>
  <si>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</si>
  <si>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</si>
  <si>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</si>
  <si>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</si>
  <si>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</si>
  <si>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</si>
  <si>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</si>
  <si>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</si>
  <si>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</si>
  <si>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</si>
  <si>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</si>
  <si>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</si>
  <si>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</si>
  <si>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</si>
  <si>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</si>
  <si>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</si>
  <si>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</si>
  <si>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</si>
  <si>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</si>
  <si>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</si>
  <si>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</si>
  <si>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</si>
  <si>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</si>
  <si>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</si>
  <si>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</si>
  <si>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</si>
  <si>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</si>
  <si>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</si>
  <si>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</si>
  <si>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</si>
  <si>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</si>
  <si>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</si>
  <si>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</si>
  <si>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</si>
  <si>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</si>
  <si>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</si>
  <si>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</si>
  <si>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</si>
  <si>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</si>
  <si>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</si>
  <si>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</si>
  <si>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</si>
  <si>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</si>
  <si>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</si>
  <si>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</si>
  <si>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</si>
  <si>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</si>
  <si>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</si>
  <si>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</si>
  <si>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</si>
  <si>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</si>
  <si>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</si>
  <si>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</si>
  <si>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</si>
  <si>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</si>
  <si>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</si>
  <si>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</si>
  <si>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</si>
  <si>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</si>
  <si>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</si>
  <si>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</si>
  <si>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</si>
  <si>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</si>
  <si>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</si>
  <si>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</si>
  <si>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</si>
  <si>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</si>
  <si>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</si>
  <si>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</si>
  <si>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</si>
  <si>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</si>
  <si>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</si>
  <si>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</si>
  <si>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</si>
  <si>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</si>
  <si>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</si>
  <si>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</si>
  <si>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</si>
  <si>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</si>
  <si>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</si>
  <si>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</si>
  <si>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</si>
  <si>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</si>
  <si>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</si>
  <si>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</si>
  <si>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</si>
  <si>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</si>
  <si>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</si>
  <si>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</si>
  <si>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</si>
  <si>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</si>
  <si>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</si>
  <si>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</si>
  <si>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</si>
  <si>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</si>
  <si>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</si>
  <si>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</si>
  <si>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</si>
  <si>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</si>
  <si>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</si>
  <si>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</si>
  <si>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</si>
  <si>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</si>
  <si>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</si>
  <si>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</si>
  <si>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</si>
  <si>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</si>
  <si>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</si>
  <si>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</si>
  <si>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</si>
  <si>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</si>
  <si>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</si>
  <si>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</si>
  <si>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</si>
  <si>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</si>
  <si>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</si>
  <si>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</si>
  <si>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</si>
  <si>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</si>
  <si>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</si>
  <si>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</si>
  <si>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</si>
  <si>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</si>
  <si>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</si>
  <si>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</si>
  <si>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</si>
  <si>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</si>
  <si>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</si>
  <si>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</si>
  <si>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</si>
  <si>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</si>
  <si>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</si>
  <si>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</si>
  <si>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</si>
  <si>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</si>
  <si>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</si>
  <si>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</si>
  <si>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</si>
  <si>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</si>
  <si>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</si>
  <si>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</si>
  <si>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</si>
  <si>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</si>
  <si>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</si>
  <si>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</si>
  <si>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</si>
  <si>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</si>
  <si>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</si>
  <si>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</si>
  <si>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</si>
  <si>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</si>
  <si>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</si>
  <si>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</si>
  <si>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</si>
  <si>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</si>
  <si>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</si>
  <si>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</si>
  <si>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</si>
  <si>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</si>
  <si>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</si>
  <si>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</si>
  <si>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</si>
  <si>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</si>
  <si>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</si>
  <si>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</si>
  <si>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</si>
  <si>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</si>
  <si>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</si>
  <si>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</si>
  <si>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</si>
  <si>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</si>
  <si>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</si>
  <si>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</si>
  <si>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</si>
  <si>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</si>
  <si>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</si>
  <si>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</si>
  <si>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</si>
  <si>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</si>
  <si>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</si>
  <si>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</si>
  <si>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</si>
  <si>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</si>
  <si>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</si>
  <si>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</si>
  <si>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</si>
  <si>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</si>
  <si>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</si>
  <si>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</si>
  <si>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</si>
  <si>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</si>
  <si>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</si>
  <si>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</si>
  <si>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</si>
  <si>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</si>
  <si>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</si>
  <si>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</si>
  <si>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</si>
  <si>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</si>
  <si>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</si>
  <si>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</si>
  <si>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</si>
  <si>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</si>
  <si>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</si>
  <si>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</si>
  <si>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</si>
  <si>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</si>
  <si>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</si>
  <si>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</si>
  <si>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</si>
  <si>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</si>
  <si>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</si>
  <si>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</si>
  <si>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</si>
  <si>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</si>
  <si>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</si>
  <si>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</si>
  <si>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</si>
  <si>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</si>
  <si>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</si>
  <si>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</si>
  <si>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</si>
  <si>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</si>
  <si>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</si>
  <si>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</si>
  <si>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</si>
  <si>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</si>
  <si>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</si>
  <si>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</si>
  <si>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</si>
  <si>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</si>
  <si>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</si>
  <si>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</si>
  <si>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</si>
  <si>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</si>
  <si>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</si>
  <si>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</si>
  <si>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</si>
  <si>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</si>
  <si>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</si>
  <si>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</si>
  <si>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</si>
  <si>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</si>
  <si>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</si>
  <si>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</si>
  <si>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</si>
  <si>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</si>
  <si>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</si>
  <si>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</si>
  <si>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</si>
  <si>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</si>
  <si>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</si>
  <si>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</si>
  <si>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</si>
  <si>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</si>
  <si>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</si>
  <si>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</si>
  <si>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</si>
  <si>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</si>
  <si>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</si>
  <si>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</si>
  <si>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</si>
  <si>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</si>
  <si>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</si>
  <si>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</si>
  <si>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</si>
  <si>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</si>
  <si>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</si>
  <si>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</si>
  <si>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</si>
  <si>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</si>
  <si>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</si>
  <si>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</si>
  <si>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</si>
  <si>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</si>
  <si>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</si>
  <si>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</si>
  <si>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</si>
  <si>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</si>
  <si>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</si>
  <si>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</si>
  <si>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</si>
  <si>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</si>
  <si>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</si>
  <si>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</si>
  <si>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</si>
  <si>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</si>
  <si>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</si>
  <si>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</si>
  <si>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</si>
  <si>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</si>
  <si>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</si>
  <si>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</si>
  <si>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</si>
  <si>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</si>
  <si>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</si>
  <si>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</si>
  <si>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</si>
  <si>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</si>
  <si>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</si>
  <si>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</si>
  <si>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</si>
  <si>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</si>
  <si>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</si>
  <si>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</si>
  <si>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</si>
  <si>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</si>
  <si>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</si>
  <si>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</si>
  <si>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</si>
  <si>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</si>
  <si>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</si>
  <si>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</si>
  <si>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</si>
  <si>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</si>
  <si>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</si>
  <si>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</si>
  <si>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</si>
  <si>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</si>
  <si>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</si>
  <si>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</si>
  <si>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</si>
  <si>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</si>
  <si>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</si>
  <si>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</si>
  <si>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</si>
  <si>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</si>
  <si>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</si>
  <si>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</si>
  <si>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</si>
  <si>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</si>
  <si>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</si>
  <si>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</si>
  <si>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</si>
  <si>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</si>
  <si>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</si>
  <si>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</si>
  <si>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</si>
  <si>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</si>
  <si>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</si>
  <si>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</si>
  <si>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</si>
  <si>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</si>
  <si>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</si>
  <si>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</si>
  <si>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</si>
  <si>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</si>
  <si>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</si>
  <si>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</si>
  <si>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</si>
  <si>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</si>
  <si>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</si>
  <si>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</si>
  <si>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</si>
  <si>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</si>
  <si>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</si>
  <si>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</si>
  <si>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</si>
  <si>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</si>
  <si>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</si>
  <si>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</si>
  <si>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</si>
  <si>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</si>
  <si>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</si>
  <si>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</si>
  <si>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</si>
  <si>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</si>
  <si>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</si>
  <si>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</si>
  <si>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</si>
  <si>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</si>
  <si>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</si>
  <si>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</si>
  <si>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</si>
  <si>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</si>
  <si>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</si>
  <si>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</si>
  <si>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</si>
  <si>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</si>
  <si>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</si>
  <si>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</si>
  <si>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</si>
  <si>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</si>
  <si>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</si>
  <si>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</si>
  <si>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</si>
  <si>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</si>
  <si>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</si>
  <si>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</si>
  <si>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</si>
  <si>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</si>
  <si>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</si>
  <si>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</si>
  <si>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</si>
  <si>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</si>
  <si>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</si>
  <si>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</si>
  <si>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</si>
  <si>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</si>
  <si>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</si>
  <si>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</si>
  <si>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</si>
  <si>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</si>
  <si>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</si>
  <si>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</si>
  <si>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</si>
  <si>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</si>
  <si>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</si>
  <si>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</si>
  <si>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</si>
  <si>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</si>
  <si>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</si>
  <si>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</si>
  <si>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</si>
  <si>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</si>
  <si>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</si>
  <si>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</si>
  <si>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</si>
  <si>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</si>
  <si>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</si>
  <si>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</si>
  <si>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</si>
  <si>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</si>
  <si>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</si>
  <si>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</si>
  <si>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</si>
  <si>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</si>
  <si>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</si>
  <si>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</si>
  <si>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</si>
  <si>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</si>
  <si>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</si>
  <si>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</si>
  <si>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</si>
  <si>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</si>
  <si>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</si>
  <si>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</si>
  <si>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</si>
  <si>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</si>
  <si>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</si>
  <si>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</si>
  <si>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</si>
  <si>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</si>
  <si>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</si>
  <si>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</si>
  <si>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</si>
  <si>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</si>
  <si>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</si>
  <si>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</si>
  <si>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</si>
  <si>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</si>
  <si>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</si>
  <si>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</si>
  <si>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</si>
  <si>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</si>
  <si>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</si>
  <si>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</si>
  <si>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</si>
  <si>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</si>
  <si>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</si>
  <si>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</si>
  <si>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</si>
  <si>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</si>
  <si>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</si>
  <si>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</si>
  <si>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</si>
  <si>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</si>
  <si>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</si>
  <si>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</si>
  <si>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</si>
  <si>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</si>
  <si>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</si>
  <si>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</si>
  <si>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</si>
  <si>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</si>
  <si>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</si>
  <si>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</si>
  <si>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</si>
  <si>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</si>
  <si>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</si>
  <si>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</si>
  <si>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</si>
  <si>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</si>
  <si>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</si>
  <si>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</si>
  <si>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</si>
  <si>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</si>
  <si>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</si>
  <si>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</si>
  <si>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</si>
  <si>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</si>
  <si>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</si>
  <si>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</si>
  <si>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</si>
  <si>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</si>
  <si>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</si>
  <si>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</si>
  <si>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</si>
  <si>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</si>
  <si>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</si>
  <si>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</si>
  <si>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</si>
  <si>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</si>
  <si>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</si>
  <si>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</si>
  <si>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</si>
  <si>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</si>
  <si>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</si>
  <si>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</si>
  <si>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</si>
  <si>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</si>
  <si>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</si>
  <si>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</si>
  <si>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</si>
  <si>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</si>
  <si>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</si>
  <si>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</si>
  <si>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</si>
  <si>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</si>
  <si>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</si>
  <si>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</si>
  <si>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</si>
  <si>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</si>
  <si>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</si>
  <si>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</si>
  <si>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</si>
  <si>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</si>
  <si>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</si>
  <si>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</si>
  <si>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</si>
  <si>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</si>
  <si>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</si>
  <si>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</si>
  <si>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</si>
  <si>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</si>
  <si>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</si>
  <si>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</si>
  <si>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</si>
  <si>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</si>
  <si>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</si>
  <si>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</si>
  <si>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</si>
  <si>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</si>
  <si>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</si>
  <si>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</si>
  <si>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</si>
  <si>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</si>
  <si>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</si>
  <si>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</si>
  <si>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</si>
  <si>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</si>
  <si>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</si>
  <si>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</si>
  <si>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</si>
  <si>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</si>
  <si>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</si>
  <si>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</si>
  <si>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</si>
  <si>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</si>
  <si>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</si>
  <si>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</si>
  <si>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</si>
  <si>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</si>
  <si>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</si>
  <si>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</si>
  <si>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</si>
  <si>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</si>
  <si>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</si>
  <si>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</si>
  <si>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</si>
  <si>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</si>
  <si>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</si>
  <si>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</si>
  <si>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</si>
  <si>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</si>
  <si>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</si>
  <si>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</si>
  <si>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</si>
  <si>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</si>
  <si>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</si>
  <si>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</si>
  <si>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</si>
  <si>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</si>
  <si>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</si>
  <si>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</si>
  <si>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</si>
  <si>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</si>
  <si>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</si>
  <si>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</si>
  <si>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</si>
  <si>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</si>
  <si>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</si>
  <si>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</si>
  <si>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</si>
  <si>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</si>
  <si>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</si>
  <si>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</si>
  <si>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</si>
  <si>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</si>
  <si>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</si>
  <si>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</si>
  <si>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</si>
  <si>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</si>
  <si>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</si>
  <si>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</si>
  <si>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</si>
  <si>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</si>
  <si>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</si>
  <si>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</si>
  <si>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</si>
  <si>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</si>
  <si>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</si>
  <si>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</si>
  <si>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</si>
  <si>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</si>
  <si>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</si>
  <si>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</si>
  <si>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</si>
  <si>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</si>
  <si>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</si>
  <si>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</si>
  <si>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</si>
  <si>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</si>
  <si>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</si>
  <si>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</si>
  <si>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</si>
  <si>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</si>
  <si>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</si>
  <si>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</si>
  <si>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</si>
  <si>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</si>
  <si>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</si>
  <si>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</si>
  <si>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</si>
  <si>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</si>
  <si>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</si>
  <si>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</si>
  <si>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</si>
  <si>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</si>
  <si>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</si>
  <si>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</si>
  <si>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</si>
  <si>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</si>
  <si>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</si>
  <si>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</si>
  <si>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</si>
  <si>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</si>
  <si>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</si>
  <si>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</si>
  <si>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</si>
  <si>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</si>
  <si>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</si>
  <si>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</si>
  <si>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</si>
  <si>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</si>
  <si>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</si>
  <si>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</si>
  <si>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</si>
  <si>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</si>
  <si>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</si>
  <si>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</si>
  <si>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</si>
  <si>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</si>
  <si>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</si>
  <si>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</si>
  <si>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</si>
  <si>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</si>
  <si>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</si>
  <si>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</si>
  <si>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</si>
  <si>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</si>
  <si>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</si>
  <si>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</si>
  <si>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</si>
  <si>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</si>
  <si>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</si>
  <si>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</si>
  <si>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</si>
  <si>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</si>
  <si>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</si>
  <si>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</si>
  <si>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</si>
  <si>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</si>
  <si>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</si>
  <si>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</si>
  <si>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</si>
  <si>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</si>
  <si>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</si>
  <si>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</si>
  <si>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</si>
  <si>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</si>
  <si>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</si>
  <si>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</si>
  <si>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</si>
  <si>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</si>
  <si>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</si>
  <si>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</si>
  <si>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</si>
  <si>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</si>
  <si>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</si>
  <si>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</si>
  <si>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</si>
  <si>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</si>
  <si>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</si>
  <si>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</si>
  <si>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</si>
  <si>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</si>
  <si>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</si>
  <si>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</si>
  <si>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</si>
  <si>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</si>
  <si>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</si>
  <si>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</si>
  <si>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</si>
  <si>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</si>
  <si>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</si>
  <si>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</si>
  <si>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</si>
  <si>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</si>
  <si>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</si>
  <si>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</si>
  <si>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</si>
  <si>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</si>
  <si>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</si>
  <si>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</si>
  <si>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</si>
  <si>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</si>
  <si>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</si>
  <si>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</si>
  <si>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</si>
  <si>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</si>
  <si>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</si>
  <si>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</si>
  <si>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</si>
  <si>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</si>
  <si>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</si>
  <si>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</si>
  <si>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</si>
  <si>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</si>
  <si>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</si>
  <si>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</si>
  <si>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</si>
  <si>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</si>
  <si>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</si>
  <si>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</si>
  <si>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</si>
  <si>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</si>
  <si>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</si>
  <si>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</si>
  <si>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</si>
  <si>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</si>
  <si>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</si>
  <si>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</si>
  <si>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</si>
  <si>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</si>
  <si>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</si>
  <si>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</si>
  <si>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</si>
  <si>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</si>
  <si>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</si>
  <si>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</si>
  <si>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</si>
  <si>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</si>
  <si>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</si>
  <si>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</si>
  <si>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</si>
  <si>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</si>
  <si>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</si>
  <si>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</si>
  <si>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</si>
  <si>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</si>
  <si>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</si>
  <si>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</si>
  <si>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</si>
  <si>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</si>
  <si>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</si>
  <si>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</si>
  <si>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</si>
  <si>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</si>
  <si>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</si>
  <si>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</si>
  <si>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</si>
  <si>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</si>
  <si>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</si>
  <si>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</si>
  <si>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</si>
  <si>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</si>
  <si>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</si>
  <si>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</si>
  <si>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</si>
  <si>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</si>
  <si>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</si>
  <si>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</si>
  <si>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</si>
  <si>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</si>
  <si>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</si>
  <si>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</si>
  <si>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</si>
  <si>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</si>
  <si>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</si>
  <si>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</si>
  <si>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</si>
  <si>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</si>
  <si>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</si>
  <si>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</si>
  <si>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</si>
  <si>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</si>
  <si>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</si>
  <si>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</si>
  <si>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</si>
  <si>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</si>
  <si>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</si>
  <si>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</si>
  <si>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</si>
  <si>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</si>
  <si>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</si>
  <si>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</si>
  <si>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</si>
  <si>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</si>
  <si>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</si>
  <si>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</si>
  <si>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</si>
  <si>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</si>
  <si>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</si>
  <si>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</si>
  <si>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</si>
  <si>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</si>
  <si>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</si>
  <si>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</si>
  <si>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</si>
  <si>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</si>
  <si>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</si>
  <si>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</si>
  <si>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</si>
  <si>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</si>
  <si>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</si>
  <si>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</si>
  <si>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</si>
  <si>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</si>
  <si>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</si>
  <si>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</si>
  <si>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</si>
  <si>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</si>
  <si>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</si>
  <si>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</si>
  <si>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</si>
  <si>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</si>
  <si>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</si>
  <si>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</si>
  <si>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</si>
  <si>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</si>
  <si>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</si>
  <si>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</si>
  <si>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</si>
  <si>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</si>
  <si>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</si>
  <si>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</si>
  <si>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</si>
  <si>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</si>
  <si>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</si>
  <si>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</si>
  <si>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</si>
  <si>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</si>
  <si>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</si>
  <si>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</si>
  <si>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</si>
  <si>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</si>
  <si>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</si>
  <si>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</si>
  <si>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</si>
  <si>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</si>
  <si>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</si>
  <si>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</si>
  <si>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</si>
  <si>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</si>
  <si>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</si>
  <si>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</si>
  <si>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</si>
  <si>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</si>
  <si>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</si>
  <si>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</si>
  <si>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</si>
  <si>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</si>
  <si>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</si>
  <si>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</si>
  <si>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</si>
  <si>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</si>
  <si>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</si>
  <si>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</si>
  <si>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</si>
  <si>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</si>
  <si>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</si>
  <si>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</si>
  <si>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</si>
  <si>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</si>
  <si>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</si>
  <si>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</si>
  <si>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</si>
  <si>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</si>
  <si>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</si>
  <si>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</si>
  <si>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</si>
  <si>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</si>
  <si>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</si>
  <si>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</si>
  <si>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</si>
  <si>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</si>
  <si>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</si>
  <si>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</si>
  <si>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</si>
  <si>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</si>
  <si>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</si>
  <si>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</si>
  <si>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</si>
  <si>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</si>
  <si>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</si>
  <si>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</si>
  <si>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</si>
  <si>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</si>
  <si>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</si>
  <si>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</si>
  <si>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</si>
  <si>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</si>
  <si>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</si>
  <si>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</si>
  <si>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</si>
  <si>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</si>
  <si>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</si>
  <si>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</si>
  <si>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</si>
  <si>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</si>
  <si>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</si>
  <si>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</si>
  <si>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</si>
  <si>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</si>
  <si>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</si>
  <si>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</si>
  <si>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</si>
  <si>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</si>
  <si>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</si>
  <si>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</si>
  <si>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</si>
  <si>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</si>
  <si>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</si>
  <si>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</si>
  <si>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</si>
  <si>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</si>
  <si>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</si>
  <si>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</si>
  <si>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</si>
  <si>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</si>
  <si>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</si>
  <si>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</si>
  <si>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</si>
  <si>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</si>
  <si>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</si>
  <si>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</si>
  <si>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</si>
  <si>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</si>
  <si>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</si>
  <si>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</si>
  <si>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</si>
  <si>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</si>
  <si>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</si>
  <si>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</si>
  <si>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</si>
  <si>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</si>
  <si>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</si>
  <si>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</si>
  <si>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</si>
  <si>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</si>
  <si>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</si>
  <si>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</si>
  <si>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</si>
  <si>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</si>
  <si>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</si>
  <si>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</si>
  <si>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</si>
  <si>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</si>
  <si>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</si>
  <si>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</si>
  <si>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</si>
  <si>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</si>
  <si>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</si>
  <si>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</si>
  <si>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</si>
  <si>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</si>
  <si>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</si>
  <si>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</si>
  <si>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</si>
  <si>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</si>
  <si>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</si>
  <si>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</si>
  <si>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</si>
  <si>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</si>
  <si>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</si>
  <si>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</si>
  <si>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</si>
  <si>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</si>
  <si>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</si>
  <si>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</si>
  <si>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</si>
  <si>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</si>
  <si>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</si>
  <si>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</si>
  <si>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</si>
  <si>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</si>
  <si>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</si>
  <si>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</si>
  <si>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</si>
  <si>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</si>
  <si>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</si>
  <si>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</si>
  <si>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</si>
  <si>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</si>
  <si>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</si>
  <si>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</si>
  <si>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</si>
  <si>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</si>
  <si>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</si>
  <si>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</si>
  <si>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</si>
  <si>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</si>
  <si>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</si>
  <si>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</si>
  <si>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</si>
  <si>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</si>
  <si>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</si>
  <si>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</si>
  <si>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</si>
  <si>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</si>
  <si>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</si>
  <si>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</si>
  <si>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</si>
  <si>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</si>
  <si>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</si>
  <si>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</si>
  <si>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</si>
  <si>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</si>
  <si>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</si>
  <si>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</si>
  <si>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</si>
  <si>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</si>
  <si>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</si>
  <si>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</si>
  <si>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</si>
  <si>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</si>
  <si>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</si>
  <si>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</si>
  <si>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</si>
  <si>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</si>
  <si>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</si>
  <si>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</si>
  <si>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</si>
  <si>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</si>
  <si>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</si>
  <si>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</si>
  <si>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</si>
  <si>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</si>
  <si>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</si>
  <si>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</si>
  <si>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</si>
  <si>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</si>
  <si>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</si>
  <si>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</si>
  <si>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</si>
  <si>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</si>
  <si>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</si>
  <si>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</si>
  <si>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</si>
  <si>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</si>
  <si>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</si>
  <si>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</si>
  <si>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</si>
  <si>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</si>
  <si>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</si>
  <si>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</si>
  <si>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</si>
  <si>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</si>
  <si>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</si>
  <si>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</si>
  <si>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</si>
  <si>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</si>
  <si>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</si>
  <si>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</si>
  <si>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</si>
  <si>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</si>
  <si>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</si>
  <si>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</si>
  <si>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</si>
  <si>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</si>
  <si>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</si>
  <si>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</si>
  <si>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</si>
  <si>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</si>
  <si>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</si>
  <si>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</si>
  <si>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</si>
  <si>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</si>
  <si>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</si>
  <si>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</si>
  <si>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</si>
  <si>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</si>
  <si>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</si>
  <si>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</si>
  <si>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</si>
  <si>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</si>
  <si>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</si>
  <si>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</si>
  <si>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</si>
  <si>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</si>
  <si>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</si>
  <si>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</si>
  <si>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</si>
  <si>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</si>
  <si>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</si>
  <si>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</si>
  <si>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</si>
  <si>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</si>
  <si>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</si>
  <si>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</si>
  <si>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</si>
  <si>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</si>
  <si>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</si>
  <si>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</si>
  <si>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</si>
  <si>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</si>
  <si>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</si>
  <si>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</si>
  <si>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</si>
  <si>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</si>
  <si>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</si>
  <si>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</si>
  <si>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</si>
  <si>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</si>
  <si>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</si>
  <si>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</si>
  <si>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</si>
  <si>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</si>
  <si>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</si>
  <si>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</si>
  <si>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</si>
  <si>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</si>
  <si>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</si>
  <si>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</si>
  <si>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</si>
  <si>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</si>
  <si>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</si>
  <si>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</si>
  <si>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</si>
  <si>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</si>
  <si>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</si>
  <si>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</si>
  <si>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</si>
  <si>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</si>
  <si>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</si>
  <si>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</si>
  <si>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</si>
  <si>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</si>
  <si>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</si>
  <si>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</si>
  <si>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</si>
  <si>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</si>
  <si>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</si>
  <si>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</si>
  <si>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</si>
  <si>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</si>
  <si>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</si>
  <si>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</si>
  <si>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</si>
  <si>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</si>
  <si>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</si>
  <si>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</si>
  <si>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</si>
  <si>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</si>
  <si>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</si>
  <si>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</si>
  <si>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</si>
  <si>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</si>
  <si>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</si>
  <si>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</si>
  <si>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</si>
  <si>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</si>
  <si>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</si>
  <si>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</si>
  <si>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</si>
  <si>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</si>
  <si>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</si>
  <si>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</si>
  <si>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</si>
  <si>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</si>
  <si>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</si>
  <si>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</si>
  <si>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</si>
  <si>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</si>
  <si>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</si>
  <si>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</si>
  <si>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</si>
  <si>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</si>
  <si>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</si>
  <si>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</si>
  <si>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</si>
  <si>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</si>
  <si>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</si>
  <si>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</si>
  <si>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</si>
  <si>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</si>
  <si>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</si>
  <si>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</si>
  <si>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</si>
  <si>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</si>
  <si>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</si>
  <si>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</si>
  <si>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</si>
  <si>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</si>
  <si>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</si>
  <si>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</si>
  <si>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</si>
  <si>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</si>
  <si>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</si>
  <si>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</si>
  <si>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</si>
  <si>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</si>
  <si>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</si>
  <si>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</si>
  <si>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</si>
  <si>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</si>
  <si>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</si>
  <si>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</si>
  <si>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</si>
  <si>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</si>
  <si>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</si>
  <si>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</si>
  <si>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</si>
  <si>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</si>
  <si>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</si>
  <si>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</si>
  <si>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</si>
  <si>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</si>
  <si>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</si>
  <si>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</si>
  <si>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</si>
  <si>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</si>
  <si>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</si>
  <si>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</si>
  <si>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</si>
  <si>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</si>
  <si>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</si>
  <si>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</si>
  <si>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</si>
  <si>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</si>
  <si>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</si>
  <si>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</si>
  <si>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</si>
  <si>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</si>
  <si>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</si>
  <si>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</si>
  <si>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</si>
  <si>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</si>
  <si>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</si>
  <si>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</si>
  <si>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</si>
  <si>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</si>
  <si>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</si>
  <si>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</si>
  <si>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</si>
  <si>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</si>
  <si>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</si>
  <si>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</si>
  <si>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</si>
  <si>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</si>
  <si>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</si>
  <si>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</si>
  <si>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</si>
  <si>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</si>
  <si>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</si>
  <si>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</si>
  <si>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</si>
  <si>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</si>
  <si>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</si>
  <si>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</si>
  <si>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</si>
  <si>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</si>
  <si>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</si>
  <si>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</si>
  <si>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</si>
  <si>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</si>
  <si>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</si>
  <si>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</si>
  <si>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</si>
  <si>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</si>
  <si>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</si>
  <si>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</si>
  <si>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</si>
  <si>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</si>
  <si>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</si>
  <si>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</si>
  <si>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</si>
  <si>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</si>
  <si>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</si>
  <si>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</si>
  <si>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</si>
  <si>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</si>
  <si>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</si>
  <si>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</si>
  <si>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</si>
  <si>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</si>
  <si>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</si>
  <si>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</si>
  <si>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</si>
  <si>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</si>
  <si>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</si>
  <si>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</si>
  <si>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</si>
  <si>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</si>
  <si>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</si>
  <si>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</si>
  <si>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</si>
  <si>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</si>
  <si>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</si>
  <si>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</si>
  <si>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</si>
  <si>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</si>
  <si>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</si>
  <si>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</si>
  <si>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</si>
  <si>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</si>
  <si>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</si>
  <si>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</si>
  <si>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</si>
  <si>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</si>
  <si>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</si>
  <si>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</si>
  <si>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</si>
  <si>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</si>
  <si>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</si>
  <si>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</si>
  <si>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</si>
  <si>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</si>
  <si>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</si>
  <si>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</si>
  <si>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</si>
  <si>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</si>
  <si>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</si>
  <si>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</si>
  <si>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</si>
  <si>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</si>
  <si>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</si>
  <si>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</si>
  <si>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</si>
  <si>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</si>
  <si>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</si>
  <si>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</si>
  <si>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</si>
  <si>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</si>
  <si>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</si>
  <si>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</si>
  <si>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</si>
  <si>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</si>
  <si>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</si>
  <si>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</si>
  <si>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</si>
  <si>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</si>
  <si>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</si>
  <si>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</si>
  <si>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</si>
  <si>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</si>
  <si>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</si>
  <si>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</si>
  <si>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</si>
  <si>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</si>
  <si>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</si>
  <si>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</si>
  <si>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</si>
  <si>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</si>
  <si>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</si>
  <si>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</si>
  <si>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</si>
  <si>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</si>
  <si>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</si>
  <si>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</si>
  <si>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</si>
  <si>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</si>
  <si>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</si>
  <si>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</si>
  <si>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</si>
  <si>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</si>
  <si>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</si>
  <si>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</si>
  <si>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</si>
  <si>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</si>
  <si>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</si>
  <si>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</si>
  <si>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</si>
  <si>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</si>
  <si>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</si>
  <si>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</si>
  <si>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</si>
  <si>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</si>
  <si>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</si>
  <si>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</si>
  <si>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</si>
  <si>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</si>
  <si>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</si>
  <si>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</si>
  <si>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</si>
  <si>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</si>
  <si>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</si>
  <si>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</si>
  <si>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</si>
  <si>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</si>
  <si>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</si>
  <si>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</si>
  <si>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</si>
  <si>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</si>
  <si>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</si>
  <si>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</si>
  <si>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</si>
  <si>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</si>
  <si>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</si>
  <si>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</si>
  <si>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</si>
  <si>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</si>
  <si>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</si>
  <si>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</si>
  <si>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</si>
  <si>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</si>
  <si>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</si>
  <si>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</si>
  <si>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</si>
  <si>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</si>
  <si>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</si>
  <si>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</si>
  <si>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</si>
  <si>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</si>
  <si>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</si>
  <si>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</si>
  <si>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</si>
  <si>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</si>
  <si>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</si>
  <si>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</si>
  <si>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</si>
  <si>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</si>
  <si>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</si>
  <si>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</si>
  <si>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</si>
  <si>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</si>
  <si>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</si>
  <si>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</si>
  <si>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</si>
  <si>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</si>
  <si>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</si>
  <si>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</si>
  <si>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</si>
  <si>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</si>
  <si>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</si>
  <si>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</si>
  <si>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</si>
  <si>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</si>
  <si>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</si>
  <si>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</si>
  <si>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</si>
  <si>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</si>
  <si>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</si>
  <si>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</si>
  <si>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</si>
  <si>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</si>
  <si>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</si>
  <si>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</si>
  <si>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</si>
  <si>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</si>
  <si>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</si>
  <si>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</si>
  <si>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</si>
  <si>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</si>
  <si>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</si>
  <si>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</si>
  <si>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</si>
  <si>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</si>
  <si>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</si>
  <si>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</si>
  <si>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</si>
  <si>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</si>
  <si>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</si>
  <si>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</si>
  <si>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</si>
  <si>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</si>
  <si>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</si>
  <si>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</si>
  <si>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</si>
  <si>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</si>
  <si>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</si>
  <si>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</si>
  <si>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</si>
  <si>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</si>
  <si>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</si>
  <si>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</si>
  <si>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</si>
  <si>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</si>
  <si>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</si>
  <si>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</si>
  <si>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</si>
  <si>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</si>
  <si>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</si>
  <si>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</si>
  <si>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</si>
  <si>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</si>
  <si>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</si>
  <si>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</si>
  <si>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</si>
  <si>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</si>
  <si>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</si>
  <si>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</si>
  <si>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</si>
  <si>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</si>
  <si>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</si>
  <si>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</si>
  <si>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</si>
  <si>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</si>
  <si>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</si>
  <si>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</si>
  <si>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</si>
  <si>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</si>
  <si>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</si>
  <si>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</si>
  <si>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</si>
  <si>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</si>
  <si>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</si>
  <si>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</si>
  <si>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</si>
  <si>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</si>
  <si>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</si>
  <si>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</si>
  <si>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</si>
  <si>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</si>
  <si>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</si>
  <si>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</si>
  <si>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</si>
  <si>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</si>
  <si>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</si>
  <si>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</si>
  <si>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</si>
  <si>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</si>
  <si>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</si>
  <si>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</si>
  <si>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</si>
  <si>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</si>
  <si>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</si>
  <si>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</si>
  <si>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</si>
  <si>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</si>
  <si>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</si>
  <si>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</si>
  <si>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</si>
  <si>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</si>
  <si>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</si>
  <si>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</si>
  <si>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</si>
  <si>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</si>
  <si>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</si>
  <si>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</si>
  <si>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</si>
  <si>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</si>
  <si>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</si>
  <si>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</si>
  <si>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</si>
  <si>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</si>
  <si>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</si>
  <si>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</si>
  <si>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</si>
  <si>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</si>
  <si>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</si>
  <si>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</si>
  <si>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</si>
  <si>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</si>
  <si>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</si>
  <si>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</si>
  <si>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</si>
  <si>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</si>
  <si>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</si>
  <si>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</si>
  <si>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</si>
  <si>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</si>
  <si>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</si>
  <si>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</si>
  <si>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</si>
  <si>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</si>
  <si>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</si>
  <si>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</si>
  <si>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</si>
  <si>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</si>
  <si>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</si>
  <si>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</si>
  <si>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</si>
  <si>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</si>
  <si>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</si>
  <si>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</si>
  <si>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</si>
  <si>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</si>
  <si>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</si>
  <si>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</si>
  <si>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</si>
  <si>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</si>
  <si>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</si>
  <si>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</si>
  <si>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</si>
  <si>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</si>
  <si>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</si>
  <si>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</si>
  <si>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</si>
  <si>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</si>
  <si>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</si>
  <si>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</si>
  <si>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</si>
  <si>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</si>
  <si>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</si>
  <si>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</si>
  <si>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</si>
  <si>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</si>
  <si>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</si>
  <si>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</si>
  <si>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</si>
  <si>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</si>
  <si>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</si>
  <si>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</si>
  <si>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</si>
  <si>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</si>
  <si>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</si>
  <si>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</si>
  <si>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</si>
  <si>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</si>
  <si>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</si>
  <si>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</si>
  <si>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</si>
  <si>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</si>
  <si>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</si>
  <si>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</si>
  <si>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</si>
  <si>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</si>
  <si>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</si>
  <si>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</si>
  <si>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</si>
  <si>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</si>
  <si>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</si>
  <si>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</si>
  <si>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</si>
  <si>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</si>
  <si>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</si>
  <si>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</si>
  <si>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</si>
  <si>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</si>
  <si>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</si>
  <si>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</si>
  <si>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</si>
  <si>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</si>
  <si>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</si>
  <si>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</si>
  <si>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</si>
  <si>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</si>
  <si>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</si>
  <si>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</si>
  <si>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</si>
  <si>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</si>
  <si>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</si>
  <si>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</si>
  <si>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</si>
  <si>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</si>
  <si>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</si>
  <si>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</si>
  <si>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</si>
  <si>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</si>
  <si>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</si>
  <si>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</si>
  <si>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</si>
  <si>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</si>
  <si>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</si>
  <si>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</si>
  <si>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</si>
  <si>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</si>
  <si>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</si>
  <si>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</si>
  <si>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</si>
  <si>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</si>
  <si>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</si>
  <si>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</si>
  <si>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</si>
  <si>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</si>
  <si>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</si>
  <si>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</si>
  <si>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</si>
  <si>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</si>
  <si>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</si>
  <si>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</si>
  <si>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</si>
  <si>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</si>
  <si>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</si>
  <si>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</si>
  <si>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</si>
  <si>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</si>
  <si>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</si>
  <si>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</si>
  <si>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</si>
  <si>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</si>
  <si>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</si>
  <si>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</si>
  <si>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</si>
  <si>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</si>
  <si>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</si>
  <si>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</si>
  <si>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</si>
  <si>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</si>
  <si>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</si>
  <si>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</si>
  <si>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</si>
  <si>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</si>
  <si>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</si>
  <si>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</si>
  <si>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</si>
  <si>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</si>
  <si>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</si>
  <si>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</si>
  <si>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</si>
  <si>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</si>
  <si>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</si>
  <si>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</si>
  <si>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</si>
  <si>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</si>
  <si>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</si>
  <si>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</si>
  <si>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</si>
  <si>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</si>
  <si>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</si>
  <si>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</si>
  <si>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</si>
  <si>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</si>
  <si>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</si>
  <si>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</si>
  <si>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</si>
  <si>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</si>
  <si>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</si>
  <si>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</si>
  <si>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</si>
  <si>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</si>
  <si>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</si>
  <si>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</si>
  <si>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</si>
  <si>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</si>
  <si>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</si>
  <si>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</si>
  <si>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</si>
  <si>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</si>
  <si>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</si>
  <si>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</si>
  <si>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</si>
  <si>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</si>
  <si>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</si>
  <si>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</si>
  <si>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</si>
  <si>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</si>
  <si>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</si>
  <si>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</si>
  <si>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</si>
  <si>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</si>
  <si>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</si>
  <si>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</si>
  <si>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</si>
  <si>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</si>
  <si>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</si>
  <si>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</si>
  <si>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</si>
  <si>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</si>
  <si>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</si>
  <si>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</si>
  <si>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</si>
  <si>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</si>
  <si>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</si>
  <si>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</si>
  <si>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</si>
  <si>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</si>
  <si>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</si>
  <si>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</si>
  <si>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</si>
  <si>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</si>
  <si>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</si>
  <si>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</si>
  <si>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</si>
  <si>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</si>
  <si>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</si>
  <si>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</si>
  <si>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</si>
  <si>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</si>
  <si>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</si>
  <si>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</si>
  <si>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</si>
  <si>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</si>
  <si>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</si>
  <si>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</si>
  <si>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</si>
  <si>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</si>
  <si>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</si>
  <si>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</si>
  <si>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</si>
  <si>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</si>
  <si>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</si>
  <si>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</si>
  <si>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</si>
  <si>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</si>
  <si>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</si>
  <si>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</si>
  <si>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</si>
  <si>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</si>
  <si>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</si>
  <si>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</si>
  <si>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</si>
  <si>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</si>
  <si>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</si>
  <si>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</si>
  <si>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</si>
  <si>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</si>
  <si>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</si>
  <si>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</si>
  <si>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</si>
  <si>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</si>
  <si>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</si>
  <si>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</si>
  <si>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</si>
  <si>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</si>
  <si>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</si>
  <si>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</si>
  <si>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</si>
  <si>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</si>
  <si>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</si>
  <si>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</si>
  <si>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</si>
  <si>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</si>
  <si>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</si>
  <si>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</si>
  <si>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</si>
  <si>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</si>
  <si>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</si>
  <si>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</si>
  <si>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</si>
  <si>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</si>
  <si>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</si>
  <si>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</si>
  <si>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</si>
  <si>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</si>
  <si>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</si>
  <si>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</si>
  <si>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</si>
  <si>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</si>
  <si>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</si>
  <si>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</si>
  <si>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</si>
  <si>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</si>
  <si>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</si>
  <si>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</si>
  <si>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</si>
  <si>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</si>
  <si>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</si>
  <si>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</si>
  <si>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</si>
  <si>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</si>
  <si>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</si>
  <si>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</si>
  <si>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</si>
  <si>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</si>
  <si>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</si>
  <si>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</si>
  <si>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</si>
  <si>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</si>
  <si>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</si>
  <si>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</si>
  <si>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</si>
  <si>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</si>
  <si>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</si>
  <si>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</si>
  <si>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</si>
  <si>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</si>
  <si>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</si>
  <si>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</si>
  <si>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</si>
  <si>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</si>
  <si>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</si>
  <si>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</si>
  <si>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</si>
  <si>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</si>
  <si>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</si>
  <si>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</si>
  <si>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</si>
  <si>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</si>
  <si>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</si>
  <si>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</si>
  <si>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</si>
  <si>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</si>
  <si>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</si>
  <si>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</si>
  <si>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</si>
  <si>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</si>
  <si>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</si>
  <si>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</si>
  <si>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</si>
  <si>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</si>
  <si>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</si>
  <si>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</si>
  <si>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</si>
  <si>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</si>
  <si>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</si>
  <si>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</si>
  <si>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</si>
  <si>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</si>
  <si>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</si>
  <si>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</si>
  <si>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</si>
  <si>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</si>
  <si>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</si>
  <si>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</si>
  <si>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</si>
  <si>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</si>
  <si>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</si>
  <si>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</si>
  <si>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</si>
  <si>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</si>
  <si>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</si>
  <si>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</si>
  <si>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</si>
  <si>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</si>
  <si>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</si>
  <si>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</si>
  <si>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</si>
  <si>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</si>
  <si>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</si>
  <si>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</si>
  <si>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</si>
  <si>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</si>
  <si>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</si>
  <si>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</si>
  <si>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</si>
  <si>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</si>
  <si>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</si>
  <si>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</si>
  <si>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</si>
  <si>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</si>
  <si>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</si>
  <si>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</si>
  <si>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</si>
  <si>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</si>
  <si>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</si>
  <si>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</si>
  <si>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</si>
  <si>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</si>
  <si>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</si>
  <si>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</si>
  <si>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</si>
  <si>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</si>
  <si>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</si>
  <si>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</si>
  <si>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</si>
  <si>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</si>
  <si>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</si>
  <si>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</si>
  <si>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</si>
  <si>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</si>
  <si>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</si>
  <si>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</si>
  <si>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</si>
  <si>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</si>
  <si>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</si>
  <si>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</si>
  <si>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</si>
  <si>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</si>
  <si>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</si>
  <si>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</si>
  <si>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</si>
  <si>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</si>
  <si>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</si>
  <si>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</si>
  <si>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</si>
  <si>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</si>
  <si>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</si>
  <si>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</si>
  <si>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</si>
  <si>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</si>
  <si>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</si>
  <si>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</si>
  <si>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</si>
  <si>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</si>
  <si>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</si>
  <si>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</si>
  <si>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</si>
  <si>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</si>
  <si>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</si>
  <si>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</si>
  <si>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</si>
  <si>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</si>
  <si>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</si>
  <si>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</si>
  <si>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</si>
  <si>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</si>
  <si>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</si>
  <si>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</si>
  <si>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</si>
  <si>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</si>
  <si>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</si>
  <si>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</si>
  <si>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</si>
  <si>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</si>
  <si>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</si>
  <si>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</si>
  <si>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</si>
  <si>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</si>
  <si>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</si>
  <si>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</si>
  <si>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</si>
  <si>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</si>
  <si>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</si>
  <si>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</si>
  <si>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</si>
  <si>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</si>
  <si>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</si>
  <si>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</si>
  <si>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</si>
  <si>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</si>
  <si>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</si>
  <si>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</si>
  <si>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</si>
  <si>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</si>
  <si>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</si>
  <si>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</si>
  <si>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</si>
  <si>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</si>
  <si>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</si>
  <si>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</si>
  <si>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</si>
  <si>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</si>
  <si>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</si>
  <si>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</si>
  <si>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</si>
  <si>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</si>
  <si>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</si>
  <si>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</si>
  <si>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</si>
  <si>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</si>
  <si>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</si>
  <si>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</si>
  <si>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</si>
  <si>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</si>
  <si>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</si>
  <si>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</si>
  <si>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</si>
  <si>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</si>
  <si>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</si>
  <si>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</si>
  <si>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</si>
  <si>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</si>
  <si>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</si>
  <si>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</si>
  <si>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</si>
  <si>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</si>
  <si>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</si>
  <si>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</si>
  <si>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</si>
  <si>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</si>
  <si>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</si>
  <si>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</si>
  <si>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</si>
  <si>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</si>
  <si>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</si>
  <si>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</si>
  <si>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</si>
  <si>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</si>
  <si>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</si>
  <si>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</si>
  <si>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</si>
  <si>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</si>
  <si>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</si>
  <si>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</si>
  <si>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</si>
  <si>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</si>
  <si>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</si>
  <si>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</si>
  <si>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</si>
  <si>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</si>
  <si>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</si>
  <si>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</si>
  <si>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</si>
  <si>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</si>
  <si>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</si>
  <si>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</si>
  <si>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</si>
  <si>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</si>
  <si>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</si>
  <si>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</si>
  <si>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</si>
  <si>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</si>
  <si>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</si>
  <si>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</si>
  <si>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</si>
  <si>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</si>
  <si>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</si>
  <si>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</si>
  <si>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</si>
  <si>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</si>
  <si>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</si>
  <si>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</si>
  <si>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</si>
  <si>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</si>
  <si>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</si>
  <si>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</si>
  <si>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</si>
  <si>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</si>
  <si>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</si>
  <si>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</si>
  <si>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</si>
  <si>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</si>
  <si>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</si>
  <si>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</si>
  <si>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</si>
  <si>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</si>
  <si>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</si>
  <si>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</si>
  <si>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</si>
  <si>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</si>
  <si>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</si>
  <si>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</si>
  <si>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</si>
  <si>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</si>
  <si>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</si>
  <si>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</si>
  <si>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</si>
  <si>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</si>
  <si>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</si>
  <si>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</si>
  <si>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</si>
  <si>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</si>
  <si>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</si>
  <si>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</si>
  <si>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</si>
  <si>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</si>
  <si>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</si>
  <si>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</si>
  <si>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</si>
  <si>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</si>
  <si>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</si>
  <si>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</si>
  <si>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</si>
  <si>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</si>
  <si>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</si>
  <si>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</si>
  <si>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</si>
  <si>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</si>
  <si>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</si>
  <si>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</si>
  <si>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</si>
  <si>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</si>
  <si>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</si>
  <si>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</si>
  <si>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</si>
  <si>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</si>
  <si>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</si>
  <si>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</si>
  <si>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</si>
  <si>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</si>
  <si>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</si>
  <si>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</si>
  <si>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</si>
  <si>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</si>
  <si>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</si>
  <si>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</si>
  <si>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</si>
  <si>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</si>
  <si>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</si>
  <si>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</si>
  <si>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</si>
  <si>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</si>
  <si>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</si>
  <si>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</si>
  <si>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</si>
  <si>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</si>
  <si>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</si>
  <si>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</si>
  <si>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</si>
  <si>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</si>
  <si>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</si>
  <si>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</si>
  <si>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</si>
  <si>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</si>
  <si>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</si>
  <si>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</si>
  <si>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</si>
  <si>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</si>
  <si>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</si>
  <si>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</si>
  <si>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</si>
  <si>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</si>
  <si>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</si>
  <si>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</si>
  <si>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</si>
  <si>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</si>
  <si>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</si>
  <si>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</si>
  <si>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</si>
  <si>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</si>
  <si>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</si>
  <si>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</si>
  <si>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</si>
  <si>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</si>
  <si>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</si>
  <si>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</si>
  <si>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</si>
  <si>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</si>
  <si>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</si>
  <si>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</si>
  <si>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</si>
  <si>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</si>
  <si>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</si>
  <si>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</si>
  <si>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</si>
  <si>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</si>
  <si>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</si>
  <si>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</si>
  <si>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</si>
  <si>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</si>
  <si>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</si>
  <si>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</si>
  <si>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</si>
  <si>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</si>
  <si>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</si>
  <si>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</si>
  <si>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</si>
  <si>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</si>
  <si>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</si>
  <si>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</si>
  <si>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</si>
  <si>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</si>
  <si>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</si>
  <si>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</si>
  <si>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</si>
  <si>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</si>
  <si>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</si>
  <si>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</si>
  <si>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</si>
  <si>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</si>
  <si>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</si>
  <si>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</si>
  <si>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</si>
  <si>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</si>
  <si>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</si>
  <si>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</si>
  <si>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</si>
  <si>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</si>
  <si>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</si>
  <si>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</si>
  <si>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</si>
  <si>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</si>
  <si>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</si>
  <si>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</si>
  <si>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</si>
  <si>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</si>
  <si>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</si>
  <si>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</si>
  <si>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</si>
  <si>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</si>
  <si>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</si>
  <si>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</si>
  <si>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</si>
  <si>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</si>
  <si>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</si>
  <si>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</si>
  <si>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</si>
  <si>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</si>
  <si>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</si>
  <si>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</si>
  <si>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</si>
  <si>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</si>
  <si>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</si>
  <si>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</si>
  <si>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</si>
  <si>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</si>
  <si>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</si>
  <si>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</si>
  <si>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</si>
  <si>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</si>
  <si>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</si>
  <si>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</si>
  <si>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</si>
  <si>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</si>
  <si>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</si>
  <si>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</si>
  <si>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</si>
  <si>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</si>
  <si>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</si>
  <si>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</si>
  <si>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</si>
  <si>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</si>
  <si>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</si>
  <si>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</si>
  <si>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</si>
  <si>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</si>
  <si>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</si>
  <si>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</si>
  <si>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</si>
  <si>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</si>
  <si>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</si>
  <si>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</si>
  <si>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</si>
  <si>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</si>
  <si>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</si>
  <si>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</si>
  <si>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</si>
  <si>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</si>
  <si>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</si>
  <si>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</si>
  <si>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</si>
  <si>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</si>
  <si>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</si>
  <si>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</si>
  <si>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</si>
  <si>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</si>
  <si>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</si>
  <si>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</si>
  <si>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</si>
  <si>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</si>
  <si>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</si>
  <si>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</si>
  <si>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</si>
  <si>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</si>
  <si>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</si>
  <si>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</si>
  <si>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</si>
  <si>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</si>
  <si>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</si>
  <si>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</si>
  <si>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</si>
  <si>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</si>
  <si>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</si>
  <si>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</si>
  <si>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</si>
  <si>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</si>
  <si>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</si>
  <si>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</si>
  <si>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</si>
  <si>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</si>
  <si>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</si>
  <si>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</si>
  <si>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</si>
  <si>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</si>
  <si>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</si>
  <si>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</si>
  <si>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</si>
  <si>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</si>
  <si>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</si>
  <si>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</si>
  <si>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</si>
  <si>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</si>
  <si>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</si>
  <si>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</si>
  <si>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</si>
  <si>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</si>
  <si>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</si>
  <si>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</si>
  <si>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</si>
  <si>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</si>
  <si>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</si>
  <si>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</si>
  <si>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</si>
  <si>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</si>
  <si>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</si>
  <si>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</si>
  <si>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</si>
  <si>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</si>
  <si>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</si>
  <si>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</si>
  <si>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</si>
  <si>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</si>
  <si>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</si>
  <si>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</si>
  <si>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</si>
  <si>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</si>
  <si>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</si>
  <si>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</si>
  <si>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</si>
  <si>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</si>
  <si>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</si>
  <si>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</si>
  <si>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</si>
  <si>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</si>
  <si>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</si>
  <si>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</si>
  <si>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</si>
  <si>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</si>
  <si>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</si>
  <si>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</si>
  <si>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</si>
  <si>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</si>
  <si>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</si>
  <si>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</si>
  <si>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</si>
  <si>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</si>
  <si>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</si>
  <si>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</si>
  <si>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</si>
  <si>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</si>
  <si>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</si>
  <si>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</si>
  <si>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</si>
  <si>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</si>
  <si>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</si>
  <si>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</si>
  <si>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</si>
  <si>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</si>
  <si>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</si>
  <si>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</si>
  <si>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</si>
  <si>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</si>
  <si>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</si>
  <si>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</si>
  <si>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</si>
  <si>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</si>
  <si>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</si>
  <si>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</si>
  <si>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</si>
  <si>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</si>
  <si>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</si>
  <si>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</si>
  <si>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</si>
  <si>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</si>
  <si>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</si>
  <si>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</si>
  <si>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</si>
  <si>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</si>
  <si>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</si>
  <si>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</si>
  <si>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</si>
  <si>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</si>
  <si>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</si>
  <si>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</si>
  <si>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</si>
  <si>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</si>
  <si>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</si>
  <si>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</si>
  <si>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</si>
  <si>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</si>
  <si>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</si>
  <si>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</si>
  <si>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</si>
  <si>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</si>
  <si>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</si>
  <si>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</si>
  <si>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</si>
  <si>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</si>
  <si>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</si>
  <si>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</si>
  <si>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</si>
  <si>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</si>
  <si>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</si>
  <si>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</si>
  <si>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</si>
  <si>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</si>
  <si>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</si>
  <si>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</si>
  <si>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</si>
  <si>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</si>
  <si>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</si>
  <si>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</si>
  <si>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</si>
  <si>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</si>
  <si>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</si>
  <si>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</si>
  <si>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</si>
  <si>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</si>
  <si>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</si>
  <si>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</si>
  <si>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</si>
  <si>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</si>
  <si>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</si>
  <si>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</si>
  <si>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</si>
  <si>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</si>
  <si>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</si>
  <si>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</si>
  <si>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</si>
  <si>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</si>
  <si>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</si>
  <si>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</si>
  <si>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</si>
  <si>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</si>
  <si>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</si>
  <si>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</si>
  <si>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</si>
  <si>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</si>
  <si>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</si>
  <si>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</si>
  <si>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</si>
  <si>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</si>
  <si>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</si>
  <si>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</si>
  <si>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</si>
  <si>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</si>
  <si>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</si>
  <si>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</si>
  <si>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</si>
  <si>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</si>
  <si>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</si>
  <si>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</si>
  <si>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</si>
  <si>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</si>
  <si>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</si>
  <si>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</si>
  <si>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</si>
  <si>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</si>
  <si>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</si>
  <si>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</si>
  <si>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</si>
  <si>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</si>
  <si>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</si>
  <si>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</si>
  <si>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</si>
  <si>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</si>
  <si>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</si>
  <si>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</si>
  <si>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</si>
  <si>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</si>
  <si>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</si>
  <si>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</si>
  <si>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</si>
  <si>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</si>
  <si>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</si>
  <si>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</si>
  <si>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</si>
  <si>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</si>
  <si>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</si>
  <si>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</si>
  <si>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</si>
  <si>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</si>
  <si>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</si>
  <si>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</si>
  <si>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</si>
  <si>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</si>
  <si>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</si>
  <si>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</si>
  <si>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</si>
  <si>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</si>
  <si>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</si>
  <si>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</si>
  <si>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</si>
  <si>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</si>
  <si>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</si>
  <si>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</si>
  <si>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</si>
  <si>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</si>
  <si>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</si>
  <si>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</si>
  <si>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</si>
  <si>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</si>
  <si>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</si>
  <si>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</si>
  <si>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</si>
  <si>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</si>
  <si>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</si>
  <si>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</si>
  <si>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</si>
  <si>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</si>
  <si>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</si>
  <si>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</si>
  <si>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</si>
  <si>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</si>
  <si>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</si>
  <si>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</si>
  <si>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</si>
  <si>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</si>
  <si>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</si>
  <si>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</si>
  <si>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</si>
  <si>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</si>
  <si>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</si>
  <si>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</si>
  <si>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</si>
  <si>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</si>
  <si>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</si>
  <si>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</si>
  <si>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</si>
  <si>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</si>
  <si>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</si>
  <si>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</si>
  <si>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</si>
  <si>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</si>
  <si>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</si>
  <si>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</si>
  <si>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</si>
  <si>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</si>
  <si>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</si>
  <si>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</si>
  <si>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</si>
  <si>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</si>
  <si>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</si>
  <si>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</si>
  <si>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</si>
  <si>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</si>
  <si>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</si>
  <si>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</si>
  <si>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</si>
  <si>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</si>
  <si>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</si>
  <si>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</si>
  <si>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</si>
  <si>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</si>
  <si>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</si>
  <si>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</si>
  <si>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</si>
  <si>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</si>
  <si>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</si>
  <si>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</si>
  <si>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</si>
  <si>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</si>
  <si>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</si>
  <si>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</si>
  <si>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</si>
  <si>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</si>
  <si>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</si>
  <si>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</si>
  <si>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</si>
  <si>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</si>
  <si>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</si>
  <si>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</si>
  <si>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</si>
  <si>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</si>
  <si>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</si>
  <si>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</si>
  <si>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</si>
  <si>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</si>
  <si>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</si>
  <si>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</si>
  <si>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</si>
  <si>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</si>
  <si>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</si>
  <si>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</si>
  <si>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</si>
  <si>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</si>
  <si>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</si>
  <si>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</si>
  <si>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</si>
  <si>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</si>
  <si>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</si>
  <si>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</si>
  <si>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</si>
  <si>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</si>
  <si>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</si>
  <si>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</si>
  <si>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</si>
  <si>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</si>
  <si>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</si>
  <si>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</si>
  <si>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</si>
  <si>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</si>
  <si>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</si>
  <si>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</si>
  <si>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</si>
  <si>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</si>
  <si>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</si>
  <si>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</si>
  <si>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</si>
  <si>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</si>
  <si>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</si>
  <si>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</si>
  <si>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</si>
  <si>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</si>
  <si>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</si>
  <si>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</si>
  <si>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</si>
  <si>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</si>
  <si>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</si>
  <si>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</si>
  <si>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</si>
  <si>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</si>
  <si>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</si>
  <si>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</si>
  <si>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</si>
  <si>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</si>
  <si>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</si>
  <si>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</si>
  <si>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</si>
  <si>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</si>
  <si>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</si>
  <si>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</si>
  <si>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</si>
  <si>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</si>
  <si>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</si>
  <si>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</si>
  <si>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</si>
  <si>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</si>
  <si>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</si>
  <si>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</si>
  <si>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</si>
  <si>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</si>
  <si>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</si>
  <si>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</si>
  <si>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</si>
  <si>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</si>
  <si>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</si>
  <si>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</si>
  <si>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</si>
  <si>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</si>
  <si>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</si>
  <si>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</si>
  <si>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</si>
  <si>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</si>
  <si>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</si>
  <si>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</si>
  <si>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</si>
  <si>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</si>
  <si>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</si>
  <si>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</si>
  <si>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</si>
  <si>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</si>
  <si>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</si>
  <si>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</si>
  <si>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</si>
  <si>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</si>
  <si>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</si>
  <si>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</si>
  <si>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</si>
  <si>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</si>
  <si>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</si>
  <si>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</si>
  <si>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</si>
  <si>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</si>
  <si>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</si>
  <si>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</si>
  <si>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</si>
  <si>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</si>
  <si>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</si>
  <si>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</si>
  <si>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</si>
  <si>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</si>
  <si>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</si>
  <si>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</si>
  <si>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</si>
  <si>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</si>
  <si>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</si>
  <si>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</si>
  <si>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</si>
  <si>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</si>
  <si>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</si>
  <si>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</si>
  <si>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</si>
  <si>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</si>
  <si>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</si>
  <si>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</si>
  <si>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</si>
  <si>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</si>
  <si>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</si>
  <si>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</si>
  <si>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</si>
  <si>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</si>
  <si>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</si>
  <si>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</si>
  <si>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</si>
  <si>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</si>
  <si>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</si>
  <si>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</si>
  <si>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</si>
  <si>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</si>
  <si>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</si>
  <si>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</si>
  <si>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</si>
  <si>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</si>
  <si>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</si>
  <si>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</si>
  <si>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</si>
  <si>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</si>
  <si>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</si>
  <si>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</si>
  <si>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</si>
  <si>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</si>
  <si>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</si>
  <si>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</si>
  <si>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</si>
  <si>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</si>
  <si>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</si>
  <si>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</si>
  <si>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</si>
  <si>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</si>
  <si>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</si>
  <si>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</si>
  <si>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</si>
  <si>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</si>
  <si>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</si>
  <si>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</si>
  <si>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</si>
  <si>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</si>
  <si>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</si>
  <si>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</si>
  <si>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</si>
  <si>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</si>
  <si>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</si>
  <si>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</si>
  <si>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</si>
  <si>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</si>
  <si>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</si>
  <si>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</si>
  <si>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</si>
  <si>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</si>
  <si>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</si>
  <si>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</si>
  <si>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</si>
  <si>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</si>
  <si>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</si>
  <si>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</si>
  <si>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</si>
  <si>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</si>
  <si>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</si>
  <si>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</si>
  <si>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</si>
  <si>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</si>
  <si>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</si>
  <si>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</si>
  <si>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</si>
  <si>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</si>
  <si>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</si>
  <si>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</si>
  <si>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</si>
  <si>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</si>
  <si>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</si>
  <si>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</si>
  <si>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</si>
  <si>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</si>
  <si>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</si>
  <si>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</si>
  <si>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</si>
  <si>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</si>
  <si>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</si>
  <si>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</si>
  <si>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</si>
  <si>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</si>
  <si>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</si>
  <si>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</si>
  <si>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</si>
  <si>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</si>
  <si>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</si>
  <si>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</si>
  <si>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</si>
  <si>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</si>
  <si>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</si>
  <si>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</si>
  <si>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</si>
  <si>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</si>
  <si>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</si>
  <si>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</si>
  <si>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</si>
  <si>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</si>
  <si>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</si>
  <si>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</si>
  <si>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</si>
  <si>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</si>
  <si>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</si>
  <si>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</si>
  <si>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</si>
  <si>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</si>
  <si>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</si>
  <si>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</si>
  <si>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</si>
  <si>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</si>
  <si>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</si>
  <si>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</si>
  <si>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</si>
  <si>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</si>
  <si>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</si>
  <si>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</si>
  <si>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</si>
  <si>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</si>
  <si>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</si>
  <si>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</si>
  <si>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</si>
  <si>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</si>
  <si>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</si>
  <si>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</si>
  <si>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</si>
  <si>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</si>
  <si>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</si>
  <si>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</si>
  <si>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</si>
  <si>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</si>
  <si>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</si>
  <si>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</si>
  <si>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</si>
  <si>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</si>
  <si>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</si>
  <si>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</si>
  <si>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</si>
  <si>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</si>
  <si>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</si>
  <si>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</si>
  <si>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</si>
  <si>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</si>
  <si>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</si>
  <si>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</si>
  <si>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</si>
  <si>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</si>
  <si>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</si>
  <si>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</si>
  <si>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</si>
  <si>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</si>
  <si>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</si>
  <si>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</si>
  <si>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</si>
  <si>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</si>
  <si>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</si>
  <si>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</si>
  <si>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</si>
  <si>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</si>
  <si>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</si>
  <si>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</si>
  <si>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</si>
  <si>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</si>
  <si>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</si>
  <si>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</si>
  <si>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</si>
  <si>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</si>
  <si>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</si>
  <si>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</si>
  <si>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</si>
  <si>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</si>
  <si>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</si>
  <si>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</si>
  <si>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</si>
  <si>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</si>
  <si>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</si>
  <si>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</si>
  <si>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</si>
  <si>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</si>
  <si>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</si>
  <si>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</si>
  <si>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</si>
  <si>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</si>
  <si>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</si>
  <si>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</si>
  <si>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</si>
  <si>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</si>
  <si>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</si>
  <si>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</si>
  <si>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</si>
  <si>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</si>
  <si>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</si>
  <si>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</si>
  <si>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</si>
  <si>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</si>
  <si>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</si>
  <si>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</si>
  <si>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</si>
  <si>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</si>
  <si>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</si>
  <si>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</si>
  <si>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</si>
  <si>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</si>
  <si>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</si>
  <si>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</si>
  <si>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</si>
  <si>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</si>
  <si>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</si>
  <si>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</si>
  <si>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</si>
  <si>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</si>
  <si>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</si>
  <si>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</si>
  <si>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</si>
  <si>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</si>
  <si>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</si>
  <si>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</si>
  <si>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</si>
  <si>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</si>
  <si>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</si>
  <si>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</si>
  <si>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</si>
  <si>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</si>
  <si>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</si>
  <si>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</si>
  <si>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</si>
  <si>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</si>
  <si>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</si>
  <si>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</si>
  <si>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</si>
  <si>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</si>
  <si>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</si>
  <si>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</si>
  <si>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</si>
  <si>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</si>
  <si>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</si>
  <si>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</si>
  <si>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</si>
  <si>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</si>
  <si>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</si>
  <si>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</si>
  <si>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</si>
  <si>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</si>
  <si>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</si>
  <si>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</si>
  <si>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</si>
  <si>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</si>
  <si>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</si>
  <si>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</si>
  <si>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</si>
  <si>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</si>
  <si>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</si>
  <si>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</si>
  <si>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</si>
  <si>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</si>
  <si>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</si>
  <si>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</si>
  <si>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</si>
  <si>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</si>
  <si>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</si>
  <si>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</si>
  <si>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</si>
  <si>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</si>
  <si>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</si>
  <si>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</si>
  <si>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</si>
  <si>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</si>
  <si>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</si>
  <si>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</si>
  <si>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</si>
  <si>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</si>
  <si>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</si>
  <si>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</si>
  <si>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</si>
  <si>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</si>
  <si>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</si>
  <si>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</si>
  <si>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</si>
  <si>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</si>
  <si>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</si>
  <si>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</si>
  <si>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</si>
  <si>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</si>
  <si>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</si>
  <si>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</si>
  <si>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</si>
  <si>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</si>
  <si>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</si>
  <si>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</si>
  <si>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</si>
  <si>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</si>
  <si>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</si>
  <si>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</si>
  <si>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</si>
  <si>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</si>
  <si>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</si>
  <si>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</si>
  <si>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</si>
  <si>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</si>
  <si>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</si>
  <si>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</si>
  <si>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</si>
  <si>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</si>
  <si>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</si>
  <si>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</si>
  <si>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</si>
  <si>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</si>
  <si>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</si>
  <si>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</si>
  <si>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</si>
  <si>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</si>
  <si>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</si>
  <si>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</si>
  <si>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</si>
  <si>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</si>
  <si>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</si>
  <si>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</si>
  <si>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</si>
  <si>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</si>
  <si>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</si>
  <si>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</si>
  <si>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</si>
  <si>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</si>
  <si>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</si>
  <si>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</si>
  <si>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</si>
  <si>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</si>
  <si>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</si>
  <si>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</si>
  <si>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</si>
  <si>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</si>
  <si>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</si>
  <si>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</si>
  <si>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</si>
  <si>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</si>
  <si>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</si>
  <si>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</si>
  <si>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</si>
  <si>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</si>
  <si>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</si>
  <si>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</si>
  <si>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</si>
  <si>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</si>
  <si>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</si>
  <si>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</si>
  <si>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</si>
  <si>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</si>
  <si>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</si>
  <si>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</si>
  <si>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</si>
  <si>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</si>
  <si>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</si>
  <si>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</si>
  <si>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</si>
  <si>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</si>
  <si>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</si>
  <si>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</si>
  <si>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</si>
  <si>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</si>
  <si>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</si>
  <si>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</si>
  <si>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</si>
  <si>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</si>
  <si>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</si>
  <si>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</si>
  <si>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</si>
  <si>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</si>
  <si>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</si>
  <si>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</si>
  <si>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</si>
  <si>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</si>
  <si>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</si>
  <si>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</si>
  <si>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</si>
  <si>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</si>
  <si>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</si>
  <si>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</si>
  <si>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</si>
  <si>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</si>
  <si>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</si>
  <si>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</si>
  <si>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</si>
  <si>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</si>
  <si>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</si>
  <si>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</si>
  <si>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</si>
  <si>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</si>
  <si>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</si>
  <si>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</si>
  <si>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</si>
  <si>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</si>
  <si>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</si>
  <si>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</si>
  <si>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</si>
  <si>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</si>
  <si>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</si>
  <si>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</si>
  <si>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</si>
  <si>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</si>
  <si>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</si>
  <si>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</si>
  <si>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</si>
  <si>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</si>
  <si>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</si>
  <si>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</si>
  <si>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</si>
  <si>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</si>
  <si>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</si>
  <si>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</si>
  <si>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</si>
  <si>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</si>
  <si>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</si>
  <si>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</si>
  <si>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</si>
  <si>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</si>
  <si>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</si>
  <si>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</si>
  <si>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</si>
  <si>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</si>
  <si>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</si>
  <si>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</si>
  <si>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</si>
  <si>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</si>
  <si>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</si>
  <si>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</si>
  <si>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</si>
  <si>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</si>
  <si>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</si>
  <si>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</si>
  <si>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</si>
  <si>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</si>
  <si>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</si>
  <si>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</si>
  <si>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</si>
  <si>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</si>
  <si>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</si>
  <si>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</si>
  <si>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</si>
  <si>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</si>
  <si>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</si>
  <si>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</si>
  <si>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</si>
  <si>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</si>
  <si>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</si>
  <si>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</si>
  <si>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</si>
  <si>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</si>
  <si>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</si>
  <si>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</si>
  <si>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</si>
  <si>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</si>
  <si>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</si>
  <si>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</si>
  <si>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</si>
  <si>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</si>
  <si>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</si>
  <si>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</si>
  <si>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</si>
  <si>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</si>
  <si>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</si>
  <si>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</si>
  <si>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</si>
  <si>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</si>
  <si>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</si>
  <si>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</si>
  <si>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</si>
  <si>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</si>
  <si>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</si>
  <si>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</si>
  <si>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</si>
  <si>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</si>
  <si>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</si>
  <si>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</si>
  <si>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</si>
  <si>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</si>
  <si>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</si>
  <si>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</si>
  <si>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</si>
  <si>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</si>
  <si>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</si>
  <si>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</si>
  <si>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</si>
  <si>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</si>
  <si>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</si>
  <si>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</si>
  <si>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</si>
  <si>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</si>
  <si>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</si>
  <si>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</si>
  <si>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</si>
  <si>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</si>
  <si>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</si>
  <si>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</si>
  <si>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</si>
  <si>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</si>
  <si>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</si>
  <si>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</si>
  <si>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</si>
  <si>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</si>
  <si>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</si>
  <si>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</si>
  <si>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</si>
  <si>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</si>
  <si>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</si>
  <si>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</si>
  <si>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</si>
  <si>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</si>
  <si>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</si>
  <si>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</si>
  <si>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</si>
  <si>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</si>
  <si>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</si>
  <si>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</si>
  <si>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</si>
  <si>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</si>
  <si>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</si>
  <si>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</si>
  <si>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</si>
  <si>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</si>
  <si>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</si>
  <si>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</si>
  <si>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</si>
  <si>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</si>
  <si>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</si>
  <si>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</si>
  <si>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</si>
  <si>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</si>
  <si>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</si>
  <si>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</si>
  <si>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</si>
  <si>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</si>
  <si>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</si>
  <si>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</si>
  <si>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</si>
  <si>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</si>
  <si>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</si>
  <si>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</si>
  <si>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</si>
  <si>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</si>
  <si>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</si>
  <si>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</si>
  <si>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</si>
  <si>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</si>
  <si>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</si>
  <si>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</si>
  <si>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</si>
  <si>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</si>
  <si>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</si>
  <si>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</si>
  <si>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</si>
  <si>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</si>
  <si>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</si>
  <si>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</si>
  <si>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</si>
  <si>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</si>
  <si>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</si>
  <si>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</si>
  <si>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</si>
  <si>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</si>
  <si>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</si>
  <si>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</si>
  <si>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</si>
  <si>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</si>
  <si>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</si>
  <si>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</si>
  <si>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</si>
  <si>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</si>
  <si>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</si>
  <si>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</si>
  <si>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</si>
  <si>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</si>
  <si>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</si>
  <si>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</si>
  <si>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</si>
  <si>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</si>
  <si>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</si>
  <si>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</si>
  <si>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</si>
  <si>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</si>
  <si>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</si>
  <si>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</si>
  <si>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</si>
  <si>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</si>
  <si>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</si>
  <si>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</si>
  <si>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</si>
  <si>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</si>
  <si>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</si>
  <si>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</si>
  <si>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</si>
  <si>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</si>
  <si>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</si>
  <si>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</si>
  <si>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</si>
  <si>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</si>
  <si>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</si>
  <si>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</si>
  <si>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</si>
  <si>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</si>
  <si>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</si>
  <si>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</si>
  <si>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</si>
  <si>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</si>
  <si>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</si>
  <si>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</si>
  <si>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</si>
  <si>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</si>
  <si>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</si>
  <si>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</si>
  <si>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</si>
  <si>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</si>
  <si>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</si>
  <si>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</si>
  <si>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</si>
  <si>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</si>
  <si>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</si>
  <si>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</si>
  <si>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</si>
  <si>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</si>
  <si>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</si>
  <si>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</si>
  <si>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</si>
  <si>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</si>
  <si>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</si>
  <si>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</si>
  <si>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</si>
  <si>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</si>
  <si>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</si>
  <si>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</si>
  <si>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</si>
  <si>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</si>
  <si>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</si>
  <si>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</si>
  <si>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</si>
  <si>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</si>
  <si>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</si>
  <si>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</si>
  <si>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</si>
  <si>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</si>
  <si>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</si>
  <si>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</si>
  <si>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</si>
  <si>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</si>
  <si>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</si>
  <si>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</si>
  <si>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</si>
  <si>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</si>
  <si>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</si>
  <si>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</si>
  <si>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</si>
  <si>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</si>
  <si>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</si>
  <si>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</si>
  <si>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</si>
  <si>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</si>
  <si>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</si>
  <si>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</si>
  <si>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</si>
  <si>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</si>
  <si>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</si>
  <si>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</si>
  <si>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</si>
  <si>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</si>
  <si>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</si>
  <si>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</si>
  <si>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</si>
  <si>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</si>
  <si>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</si>
  <si>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</si>
  <si>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</si>
  <si>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</si>
  <si>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</si>
  <si>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</si>
  <si>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</si>
  <si>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</si>
  <si>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</si>
  <si>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</si>
  <si>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</si>
  <si>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</si>
  <si>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</si>
  <si>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</si>
  <si>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</si>
  <si>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</si>
  <si>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</si>
  <si>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</si>
  <si>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</si>
  <si>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</si>
  <si>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</si>
  <si>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</si>
  <si>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</si>
  <si>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</si>
  <si>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</si>
  <si>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</si>
  <si>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</si>
  <si>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</si>
  <si>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</si>
  <si>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</si>
  <si>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</si>
  <si>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</si>
  <si>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</si>
  <si>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</si>
  <si>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</si>
  <si>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</si>
  <si>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</si>
  <si>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</si>
  <si>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</si>
  <si>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</si>
  <si>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</si>
  <si>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</si>
  <si>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</si>
  <si>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</si>
  <si>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</si>
  <si>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</si>
  <si>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</si>
  <si>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</si>
  <si>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</si>
  <si>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</si>
  <si>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</si>
  <si>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</si>
  <si>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</si>
  <si>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</si>
  <si>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</si>
  <si>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</si>
  <si>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</si>
  <si>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</si>
  <si>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</si>
  <si>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</si>
  <si>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</si>
  <si>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</si>
  <si>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</si>
  <si>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</si>
  <si>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</si>
  <si>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</si>
  <si>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</si>
  <si>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</si>
  <si>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</si>
  <si>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</si>
  <si>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</si>
  <si>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</si>
  <si>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</si>
  <si>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</si>
  <si>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</si>
  <si>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</si>
  <si>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</si>
  <si>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</si>
  <si>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</si>
  <si>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</si>
  <si>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</si>
  <si>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</si>
  <si>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</si>
  <si>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</si>
  <si>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</si>
  <si>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</si>
  <si>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</si>
  <si>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</si>
  <si>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</si>
  <si>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</si>
  <si>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</si>
  <si>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</si>
  <si>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</si>
  <si>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</si>
  <si>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</si>
  <si>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</si>
  <si>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</si>
  <si>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</si>
  <si>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</si>
  <si>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</si>
  <si>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</si>
  <si>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</si>
  <si>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</si>
  <si>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</si>
  <si>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</si>
  <si>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</si>
  <si>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</si>
  <si>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</si>
  <si>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</si>
  <si>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</si>
  <si>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</si>
  <si>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</si>
  <si>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</si>
  <si>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</si>
  <si>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</si>
  <si>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</si>
  <si>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</si>
  <si>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</si>
  <si>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</si>
  <si>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</si>
  <si>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</si>
  <si>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</si>
  <si>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</si>
  <si>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</si>
  <si>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</si>
  <si>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</si>
  <si>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</si>
  <si>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</si>
  <si>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</si>
  <si>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</si>
  <si>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</si>
  <si>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</si>
  <si>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</si>
  <si>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</si>
  <si>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</si>
  <si>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</si>
  <si>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</si>
  <si>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</si>
  <si>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</si>
  <si>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</si>
  <si>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</si>
  <si>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</si>
  <si>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</si>
  <si>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</si>
  <si>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</si>
  <si>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</si>
  <si>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</si>
  <si>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</si>
  <si>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</si>
  <si>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</si>
  <si>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</si>
  <si>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</si>
  <si>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</si>
  <si>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</si>
  <si>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</si>
  <si>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</si>
  <si>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</si>
  <si>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</si>
  <si>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</si>
  <si>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</si>
  <si>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</si>
  <si>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</si>
  <si>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</si>
  <si>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</si>
  <si>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</si>
  <si>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</si>
  <si>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</si>
  <si>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</si>
  <si>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</si>
  <si>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</si>
  <si>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</si>
  <si>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</si>
  <si>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</si>
  <si>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</si>
  <si>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</si>
  <si>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</si>
  <si>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</si>
  <si>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</si>
  <si>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</si>
  <si>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</si>
  <si>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</si>
  <si>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</si>
  <si>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</si>
  <si>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</si>
  <si>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</si>
  <si>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</si>
  <si>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</si>
  <si>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</si>
  <si>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</si>
  <si>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</si>
  <si>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</si>
  <si>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</si>
  <si>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</si>
  <si>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</si>
  <si>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</si>
  <si>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</si>
  <si>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</si>
  <si>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</si>
  <si>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</si>
  <si>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</si>
  <si>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</si>
  <si>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</si>
  <si>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</si>
  <si>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</si>
  <si>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</si>
  <si>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</si>
  <si>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</si>
  <si>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</si>
  <si>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</si>
  <si>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</si>
  <si>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</si>
  <si>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</si>
  <si>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</si>
  <si>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</si>
  <si>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</si>
  <si>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</si>
  <si>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</si>
  <si>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</si>
  <si>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</si>
  <si>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</si>
  <si>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</si>
  <si>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</si>
  <si>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</si>
  <si>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</si>
  <si>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</si>
  <si>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</si>
  <si>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</si>
  <si>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</si>
  <si>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</si>
  <si>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</si>
  <si>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</si>
  <si>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</si>
  <si>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</si>
  <si>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</si>
  <si>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</si>
  <si>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</si>
  <si>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</si>
  <si>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</si>
  <si>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</si>
  <si>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</si>
  <si>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</si>
  <si>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</si>
  <si>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</si>
  <si>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</si>
  <si>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</si>
  <si>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</si>
  <si>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</si>
  <si>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</si>
  <si>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</si>
  <si>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</si>
  <si>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</si>
  <si>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</si>
  <si>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</si>
  <si>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</si>
  <si>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</si>
  <si>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</si>
  <si>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</si>
  <si>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</si>
  <si>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</si>
  <si>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</si>
  <si>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</si>
  <si>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</si>
  <si>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</si>
  <si>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</si>
  <si>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</si>
  <si>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</si>
  <si>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</si>
  <si>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</si>
  <si>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</si>
  <si>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</si>
  <si>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</si>
  <si>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</si>
  <si>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</si>
  <si>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</si>
  <si>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</si>
  <si>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</si>
  <si>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</si>
  <si>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</si>
  <si>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</si>
  <si>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</si>
  <si>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</si>
  <si>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</si>
  <si>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</si>
  <si>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</si>
  <si>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</si>
  <si>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</si>
  <si>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</si>
  <si>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</si>
  <si>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</si>
  <si>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</si>
  <si>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</si>
  <si>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</si>
  <si>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</si>
  <si>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</si>
  <si>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</si>
  <si>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</si>
  <si>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</si>
  <si>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</si>
  <si>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</si>
  <si>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</si>
  <si>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</si>
  <si>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</si>
  <si>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</si>
  <si>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</si>
  <si>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</si>
  <si>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</si>
  <si>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</si>
  <si>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</si>
  <si>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</si>
  <si>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</si>
  <si>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</si>
  <si>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</si>
  <si>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</si>
  <si>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</si>
  <si>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</si>
  <si>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</si>
  <si>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</si>
  <si>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</si>
  <si>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</si>
  <si>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</si>
  <si>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</si>
  <si>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</si>
  <si>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</si>
  <si>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</si>
  <si>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</si>
  <si>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</si>
  <si>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</si>
  <si>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</si>
  <si>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</si>
  <si>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</si>
  <si>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</si>
  <si>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</si>
  <si>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</si>
  <si>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</si>
  <si>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</si>
  <si>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</si>
  <si>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</si>
  <si>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</si>
  <si>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</si>
  <si>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</si>
  <si>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</si>
  <si>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</si>
  <si>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</si>
  <si>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</si>
  <si>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</si>
  <si>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</si>
  <si>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</si>
  <si>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</si>
  <si>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</si>
  <si>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</si>
  <si>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</si>
  <si>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</si>
  <si>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</si>
  <si>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</si>
  <si>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</si>
  <si>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</si>
  <si>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</si>
  <si>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</si>
  <si>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</si>
  <si>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</si>
  <si>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</si>
  <si>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</si>
  <si>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</si>
  <si>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</si>
  <si>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</si>
  <si>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</si>
  <si>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</si>
  <si>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</si>
  <si>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</si>
  <si>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</si>
  <si>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</si>
  <si>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</si>
  <si>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</si>
  <si>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</si>
  <si>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</si>
  <si>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</si>
  <si>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</si>
  <si>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</si>
  <si>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</si>
  <si>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</si>
  <si>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</si>
  <si>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</si>
  <si>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</si>
  <si>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</si>
  <si>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</si>
  <si>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</si>
  <si>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</si>
  <si>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</si>
  <si>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</si>
  <si>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</si>
  <si>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</si>
  <si>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</si>
  <si>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</si>
  <si>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</si>
  <si>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</si>
  <si>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</si>
  <si>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</si>
  <si>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</si>
  <si>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</si>
  <si>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</si>
  <si>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</si>
  <si>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</si>
  <si>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</si>
  <si>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</si>
  <si>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</si>
  <si>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</si>
  <si>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</si>
  <si>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</si>
  <si>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</si>
  <si>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</si>
  <si>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</si>
  <si>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</si>
  <si>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</si>
  <si>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</si>
  <si>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</si>
  <si>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</si>
  <si>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</si>
  <si>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</si>
  <si>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</si>
  <si>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</si>
  <si>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</si>
  <si>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</si>
  <si>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</si>
  <si>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</si>
  <si>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</si>
  <si>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</si>
  <si>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</si>
  <si>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</si>
  <si>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</si>
  <si>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</si>
  <si>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</si>
  <si>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</si>
  <si>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</si>
  <si>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</si>
  <si>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</si>
  <si>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</si>
  <si>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</si>
  <si>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</si>
  <si>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</si>
  <si>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</si>
  <si>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</si>
  <si>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</si>
  <si>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</si>
  <si>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</si>
  <si>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</si>
  <si>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</si>
  <si>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</si>
  <si>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</si>
  <si>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</si>
  <si>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</si>
  <si>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</si>
  <si>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</si>
  <si>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</si>
  <si>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</si>
  <si>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</si>
  <si>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</si>
  <si>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</si>
  <si>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</si>
  <si>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</si>
  <si>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</si>
  <si>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</si>
  <si>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</si>
  <si>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</si>
  <si>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</si>
  <si>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</si>
  <si>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</si>
  <si>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</si>
  <si>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</si>
  <si>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</si>
  <si>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</si>
  <si>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</si>
  <si>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</si>
  <si>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</si>
  <si>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</si>
  <si>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</si>
  <si>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</si>
  <si>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</si>
  <si>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</si>
  <si>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</si>
  <si>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</si>
  <si>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</si>
  <si>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</si>
  <si>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</si>
  <si>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</si>
  <si>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</si>
  <si>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</si>
  <si>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</si>
  <si>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</si>
  <si>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</si>
  <si>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</si>
  <si>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</si>
  <si>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</si>
  <si>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</si>
  <si>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</si>
  <si>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</si>
  <si>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</si>
  <si>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</si>
  <si>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</si>
  <si>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</si>
  <si>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</si>
  <si>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</si>
  <si>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</si>
  <si>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</si>
  <si>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</si>
  <si>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</si>
  <si>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</si>
  <si>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</si>
  <si>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</si>
  <si>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</si>
  <si>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</si>
  <si>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</si>
  <si>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</si>
  <si>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</si>
  <si>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</si>
  <si>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</si>
  <si>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</si>
  <si>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</si>
  <si>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</si>
  <si>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</si>
  <si>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</si>
  <si>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</si>
  <si>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</si>
  <si>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</si>
  <si>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</si>
  <si>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</si>
  <si>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</si>
  <si>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</si>
  <si>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</si>
  <si>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</si>
  <si>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</si>
  <si>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</si>
  <si>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</si>
  <si>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</si>
  <si>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</si>
  <si>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</si>
  <si>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</si>
  <si>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</si>
  <si>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</si>
  <si>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</si>
  <si>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</si>
  <si>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</si>
  <si>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</si>
  <si>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</si>
  <si>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</si>
  <si>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</si>
  <si>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</si>
  <si>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</si>
  <si>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</si>
  <si>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</si>
  <si>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</si>
  <si>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</si>
  <si>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</si>
  <si>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</si>
  <si>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</si>
  <si>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</si>
  <si>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</si>
  <si>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</si>
  <si>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</si>
  <si>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</si>
  <si>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</si>
  <si>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</si>
  <si>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</si>
  <si>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</si>
  <si>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</si>
  <si>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</si>
  <si>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</si>
  <si>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</si>
  <si>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</si>
  <si>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</si>
  <si>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</si>
  <si>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</si>
  <si>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</si>
  <si>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</si>
  <si>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</si>
  <si>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</si>
  <si>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</si>
  <si>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</si>
  <si>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</si>
  <si>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</si>
  <si>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</si>
  <si>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</si>
  <si>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</si>
  <si>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</si>
  <si>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</si>
  <si>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</si>
  <si>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</si>
  <si>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</si>
  <si>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</si>
  <si>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</si>
  <si>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</si>
  <si>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</si>
  <si>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</si>
  <si>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</si>
  <si>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</si>
  <si>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</si>
  <si>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</si>
  <si>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</si>
  <si>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</si>
  <si>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</si>
  <si>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</si>
  <si>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</si>
  <si>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</si>
  <si>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</si>
  <si>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</si>
  <si>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</si>
  <si>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</si>
  <si>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</si>
  <si>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</si>
  <si>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</si>
  <si>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</si>
  <si>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</si>
  <si>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</si>
  <si>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</si>
  <si>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</si>
  <si>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</si>
  <si>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</si>
  <si>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</si>
  <si>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</si>
  <si>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</si>
  <si>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</si>
  <si>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</si>
  <si>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</si>
  <si>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</si>
  <si>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</si>
  <si>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</si>
  <si>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</si>
  <si>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</si>
  <si>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</si>
  <si>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</si>
  <si>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</si>
  <si>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</si>
  <si>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</si>
  <si>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</si>
  <si>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</si>
  <si>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</si>
  <si>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</si>
  <si>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</si>
  <si>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</si>
  <si>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</si>
  <si>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</si>
  <si>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</si>
  <si>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</si>
  <si>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</si>
  <si>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</si>
  <si>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</si>
  <si>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</si>
  <si>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</si>
  <si>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</si>
  <si>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</si>
  <si>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</si>
  <si>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</si>
  <si>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</si>
  <si>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</si>
  <si>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</si>
  <si>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</si>
  <si>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</si>
  <si>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</si>
  <si>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</si>
  <si>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</si>
  <si>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</si>
  <si>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</si>
  <si>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</si>
  <si>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</si>
  <si>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</si>
  <si>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</si>
  <si>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</si>
  <si>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</si>
  <si>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</si>
  <si>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</si>
  <si>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</si>
  <si>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</si>
  <si>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</si>
  <si>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</si>
  <si>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</si>
  <si>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</si>
  <si>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</si>
  <si>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</si>
  <si>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</si>
  <si>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</si>
  <si>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</si>
  <si>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</si>
  <si>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</si>
  <si>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</si>
  <si>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</si>
  <si>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</si>
  <si>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</si>
  <si>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</si>
  <si>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</si>
  <si>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</si>
  <si>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</si>
  <si>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</si>
  <si>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</si>
  <si>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</si>
  <si>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</si>
  <si>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</si>
  <si>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</si>
  <si>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</si>
  <si>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</si>
  <si>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</si>
  <si>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</si>
  <si>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</si>
  <si>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</si>
  <si>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</si>
  <si>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</si>
  <si>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</si>
  <si>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</si>
  <si>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</si>
  <si>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</si>
  <si>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</si>
  <si>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</si>
  <si>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</si>
  <si>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</si>
  <si>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</si>
  <si>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</si>
  <si>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</si>
  <si>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</si>
  <si>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</si>
  <si>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</si>
  <si>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</si>
  <si>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</si>
  <si>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</si>
  <si>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</si>
  <si>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</si>
  <si>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</si>
  <si>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</si>
  <si>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</si>
  <si>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</si>
  <si>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</si>
  <si>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</si>
  <si>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</si>
  <si>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</si>
  <si>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</si>
  <si>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</si>
  <si>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</si>
  <si>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</si>
  <si>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</si>
  <si>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</si>
  <si>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</si>
  <si>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</si>
  <si>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</si>
  <si>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</si>
  <si>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</si>
  <si>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</si>
  <si>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</si>
  <si>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</si>
  <si>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</si>
  <si>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</si>
  <si>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</si>
  <si>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</si>
  <si>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</si>
  <si>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</si>
  <si>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</si>
  <si>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</si>
  <si>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</si>
  <si>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</si>
  <si>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</si>
  <si>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</si>
  <si>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</si>
  <si>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</si>
  <si>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</si>
  <si>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</si>
  <si>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</si>
  <si>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</si>
  <si>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</si>
  <si>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</si>
  <si>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</si>
  <si>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</si>
  <si>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</si>
  <si>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</si>
  <si>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</si>
  <si>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</si>
  <si>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</si>
  <si>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</si>
  <si>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</si>
  <si>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</si>
  <si>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</si>
  <si>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</si>
  <si>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</si>
  <si>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</si>
  <si>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</si>
  <si>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</si>
  <si>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</si>
  <si>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</si>
  <si>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</si>
  <si>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</si>
  <si>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</si>
  <si>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</si>
  <si>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</si>
  <si>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</si>
  <si>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</si>
  <si>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</si>
  <si>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</si>
  <si>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</si>
  <si>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</si>
  <si>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</si>
  <si>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</si>
  <si>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</si>
  <si>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</si>
  <si>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</si>
  <si>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</si>
  <si>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</si>
  <si>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</si>
  <si>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</si>
  <si>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</si>
  <si>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</si>
  <si>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</si>
  <si>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</si>
  <si>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</si>
  <si>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</si>
  <si>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</si>
  <si>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</si>
  <si>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</si>
  <si>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</si>
  <si>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</si>
  <si>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</si>
  <si>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</si>
  <si>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</si>
  <si>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</si>
  <si>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</si>
  <si>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</si>
  <si>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</si>
  <si>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</si>
  <si>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</si>
  <si>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</si>
  <si>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</si>
  <si>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</si>
  <si>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</si>
  <si>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</si>
  <si>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</si>
  <si>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</si>
  <si>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</si>
  <si>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</si>
  <si>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</si>
  <si>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</si>
  <si>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</si>
  <si>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</si>
  <si>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</si>
  <si>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</si>
  <si>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</si>
  <si>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</si>
  <si>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</si>
  <si>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</si>
  <si>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</si>
  <si>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</si>
  <si>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</si>
  <si>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</si>
  <si>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</si>
  <si>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</si>
  <si>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</si>
  <si>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</si>
  <si>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</si>
  <si>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</si>
  <si>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</si>
  <si>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</si>
  <si>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</si>
  <si>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</si>
  <si>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</si>
  <si>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</si>
  <si>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</si>
  <si>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</si>
  <si>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</si>
  <si>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</si>
  <si>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</si>
  <si>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</si>
  <si>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</si>
  <si>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</si>
  <si>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</si>
  <si>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</si>
  <si>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</si>
  <si>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</si>
  <si>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</si>
  <si>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</si>
  <si>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</si>
  <si>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</si>
  <si>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</si>
  <si>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</si>
  <si>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</si>
  <si>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</si>
  <si>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</si>
  <si>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</si>
  <si>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</si>
  <si>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</si>
  <si>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</si>
  <si>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</si>
  <si>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</si>
  <si>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</si>
  <si>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</si>
  <si>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</si>
  <si>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</si>
  <si>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</si>
  <si>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</si>
  <si>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</si>
  <si>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</si>
  <si>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</si>
  <si>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</si>
  <si>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</si>
  <si>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</si>
  <si>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</si>
  <si>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</si>
  <si>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</si>
  <si>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</si>
  <si>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</si>
  <si>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</si>
  <si>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</si>
  <si>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</si>
  <si>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</si>
  <si>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</si>
  <si>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</si>
  <si>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</si>
  <si>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</si>
  <si>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</si>
  <si>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</si>
  <si>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</si>
  <si>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</si>
  <si>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</si>
  <si>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</si>
  <si>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</si>
  <si>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</si>
  <si>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</si>
  <si>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</si>
  <si>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</si>
  <si>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</si>
  <si>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</si>
  <si>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</si>
  <si>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</si>
  <si>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</si>
  <si>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</si>
  <si>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</si>
  <si>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</si>
  <si>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</si>
  <si>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</si>
  <si>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</si>
  <si>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</si>
  <si>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</si>
  <si>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</si>
  <si>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</si>
  <si>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</si>
  <si>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</si>
  <si>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</si>
  <si>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</si>
  <si>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</si>
  <si>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</si>
  <si>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</si>
  <si>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</si>
  <si>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</si>
  <si>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</si>
  <si>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</si>
  <si>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</si>
  <si>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</si>
  <si>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</si>
  <si>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</si>
  <si>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</si>
  <si>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</si>
  <si>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</si>
  <si>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</si>
  <si>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</si>
  <si>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</si>
  <si>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</si>
  <si>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</si>
  <si>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</si>
  <si>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</si>
  <si>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</si>
  <si>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</si>
  <si>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</si>
  <si>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</si>
  <si>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</si>
  <si>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</si>
  <si>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</si>
  <si>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</si>
  <si>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</si>
  <si>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</si>
  <si>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</si>
  <si>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</si>
  <si>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</si>
  <si>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</si>
  <si>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</si>
  <si>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</si>
  <si>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</si>
  <si>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</si>
  <si>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</si>
  <si>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</si>
  <si>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</si>
  <si>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</si>
  <si>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</si>
  <si>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</si>
  <si>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</si>
  <si>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</si>
  <si>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</si>
  <si>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</si>
  <si>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</si>
  <si>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</si>
  <si>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</si>
  <si>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</si>
  <si>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</si>
  <si>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</si>
  <si>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</si>
  <si>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</si>
  <si>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</si>
  <si>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</si>
  <si>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</si>
  <si>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</si>
  <si>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</si>
  <si>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</si>
  <si>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</si>
  <si>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</si>
  <si>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</si>
  <si>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</si>
  <si>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</si>
  <si>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</si>
  <si>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</si>
  <si>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</si>
  <si>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</si>
  <si>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</si>
  <si>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</si>
  <si>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</si>
  <si>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</si>
  <si>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</si>
  <si>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</si>
  <si>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</si>
  <si>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</si>
  <si>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</si>
  <si>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</si>
  <si>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</si>
  <si>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</si>
  <si>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</si>
  <si>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</si>
  <si>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</si>
  <si>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</si>
  <si>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</si>
  <si>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</si>
  <si>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</si>
  <si>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</si>
  <si>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</si>
  <si>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</si>
  <si>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</si>
  <si>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</si>
  <si>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</si>
  <si>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</si>
  <si>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</si>
  <si>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</si>
  <si>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</si>
  <si>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</si>
  <si>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</si>
  <si>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</si>
  <si>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</si>
  <si>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</si>
  <si>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</si>
  <si>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</si>
  <si>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</si>
  <si>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</si>
  <si>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</si>
  <si>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</si>
  <si>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</si>
  <si>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</si>
  <si>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</si>
  <si>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</si>
  <si>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</si>
  <si>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</si>
  <si>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</si>
  <si>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</si>
  <si>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</si>
  <si>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</si>
  <si>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</si>
  <si>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</si>
  <si>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</si>
  <si>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</si>
  <si>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</si>
  <si>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</si>
  <si>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</si>
  <si>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</si>
  <si>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</si>
  <si>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</si>
  <si>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</si>
  <si>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</si>
  <si>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</si>
  <si>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</si>
  <si>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</si>
  <si>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</si>
  <si>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</si>
  <si>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</si>
  <si>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</si>
  <si>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</si>
  <si>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</si>
  <si>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</si>
  <si>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</si>
  <si>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</si>
  <si>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</si>
  <si>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</si>
  <si>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</si>
  <si>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</si>
  <si>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</si>
  <si>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</si>
  <si>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</si>
  <si>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</si>
  <si>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</si>
  <si>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</si>
  <si>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</si>
  <si>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</si>
  <si>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</si>
  <si>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</si>
  <si>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</si>
  <si>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</si>
  <si>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</si>
  <si>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</si>
  <si>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</si>
  <si>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</si>
  <si>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</si>
  <si>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</si>
  <si>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</si>
  <si>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</si>
  <si>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</si>
  <si>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</si>
  <si>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</si>
  <si>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</si>
  <si>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</si>
  <si>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</si>
  <si>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</si>
  <si>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</si>
  <si>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</si>
  <si>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</si>
  <si>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</si>
  <si>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</si>
  <si>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</si>
  <si>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</si>
  <si>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</si>
  <si>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</si>
  <si>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</si>
  <si>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</si>
  <si>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</si>
  <si>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</si>
  <si>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</si>
  <si>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</si>
  <si>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</si>
  <si>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</si>
  <si>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</si>
  <si>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</si>
  <si>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</si>
  <si>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</si>
  <si>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</si>
  <si>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</si>
  <si>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</si>
  <si>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</si>
  <si>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</si>
  <si>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</si>
  <si>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</si>
  <si>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</si>
  <si>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</si>
  <si>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</si>
  <si>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</si>
  <si>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</si>
  <si>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</si>
  <si>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</si>
  <si>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</si>
  <si>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</si>
  <si>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</si>
  <si>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</si>
  <si>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</si>
  <si>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</si>
  <si>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</si>
  <si>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</si>
  <si>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</si>
  <si>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</si>
  <si>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</si>
  <si>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</si>
  <si>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</si>
  <si>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</si>
  <si>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</si>
  <si>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</si>
  <si>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</si>
  <si>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</si>
  <si>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</si>
  <si>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</si>
  <si>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</si>
  <si>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</si>
  <si>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</si>
  <si>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</si>
  <si>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</si>
  <si>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</si>
  <si>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</si>
  <si>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</si>
  <si>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</si>
  <si>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</si>
  <si>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</si>
  <si>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</si>
  <si>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</si>
  <si>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</si>
  <si>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</si>
  <si>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</si>
  <si>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</si>
  <si>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</si>
  <si>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</si>
  <si>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</si>
  <si>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</si>
  <si>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</si>
  <si>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</si>
  <si>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</si>
  <si>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</si>
  <si>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</si>
  <si>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</si>
  <si>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</si>
  <si>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</si>
  <si>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</si>
  <si>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</si>
  <si>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</si>
  <si>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</si>
  <si>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</si>
  <si>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</si>
  <si>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</si>
  <si>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</si>
  <si>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</si>
  <si>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</si>
  <si>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</si>
  <si>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</si>
  <si>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</si>
  <si>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</si>
  <si>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</si>
  <si>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</si>
  <si>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</si>
  <si>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</si>
  <si>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</si>
  <si>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</si>
  <si>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</si>
  <si>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</si>
  <si>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</si>
  <si>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</si>
  <si>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</si>
  <si>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</si>
  <si>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</si>
  <si>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</si>
  <si>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</si>
  <si>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</si>
  <si>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</si>
  <si>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</si>
  <si>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</si>
  <si>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</si>
  <si>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</si>
  <si>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</si>
  <si>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</si>
  <si>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</si>
  <si>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</si>
  <si>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</si>
  <si>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</si>
  <si>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</si>
  <si>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</si>
  <si>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</si>
  <si>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</si>
  <si>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</si>
  <si>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</si>
  <si>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</si>
  <si>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</si>
  <si>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</si>
  <si>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</si>
  <si>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</si>
  <si>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</si>
  <si>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</si>
  <si>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</si>
  <si>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</si>
  <si>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</si>
  <si>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</si>
  <si>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</si>
  <si>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</si>
  <si>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</si>
  <si>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</si>
  <si>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</si>
  <si>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</si>
  <si>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</si>
  <si>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</si>
  <si>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</si>
  <si>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</si>
  <si>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</si>
  <si>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</si>
  <si>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</si>
  <si>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</si>
  <si>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</si>
  <si>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</si>
  <si>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</si>
  <si>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</si>
  <si>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</si>
  <si>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</si>
  <si>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</si>
  <si>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</si>
  <si>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</si>
  <si>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</si>
  <si>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</si>
  <si>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</si>
  <si>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</si>
  <si>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</si>
  <si>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</si>
  <si>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</si>
  <si>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</si>
  <si>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</si>
  <si>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</si>
  <si>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</si>
  <si>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</si>
  <si>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</si>
  <si>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</si>
  <si>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</si>
  <si>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</si>
  <si>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</si>
  <si>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</si>
  <si>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</si>
  <si>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</si>
  <si>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</si>
  <si>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</si>
  <si>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</si>
  <si>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</si>
  <si>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</si>
  <si>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</si>
  <si>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</si>
  <si>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</si>
  <si>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</si>
  <si>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</si>
  <si>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</si>
  <si>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</si>
  <si>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</si>
  <si>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</si>
  <si>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</si>
  <si>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</si>
  <si>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</si>
  <si>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</si>
  <si>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</si>
  <si>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</si>
  <si>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</si>
  <si>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</si>
  <si>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</si>
  <si>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</si>
  <si>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</si>
  <si>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</si>
  <si>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</si>
  <si>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</si>
  <si>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</si>
  <si>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</si>
  <si>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</si>
  <si>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</si>
  <si>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</si>
  <si>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</si>
  <si>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</si>
  <si>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</si>
  <si>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</si>
  <si>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</si>
  <si>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</si>
  <si>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</si>
  <si>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</si>
  <si>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</si>
  <si>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</si>
  <si>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</si>
  <si>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</si>
  <si>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</si>
  <si>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</si>
  <si>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</si>
  <si>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</si>
  <si>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</si>
  <si>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</si>
  <si>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</si>
  <si>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</si>
  <si>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</si>
  <si>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</si>
  <si>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</si>
  <si>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</si>
  <si>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</si>
  <si>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</si>
  <si>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</si>
  <si>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</si>
  <si>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</si>
  <si>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</si>
  <si>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</si>
  <si>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</si>
  <si>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</si>
  <si>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</si>
  <si>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</si>
  <si>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</si>
  <si>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</si>
  <si>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</si>
  <si>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</si>
  <si>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</si>
  <si>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</si>
  <si>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</si>
  <si>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</si>
  <si>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</si>
  <si>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</si>
  <si>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</si>
  <si>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</si>
  <si>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</si>
  <si>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</si>
  <si>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</si>
  <si>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</si>
  <si>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</si>
  <si>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</si>
  <si>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</si>
  <si>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</si>
  <si>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</si>
  <si>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</si>
  <si>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</si>
  <si>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</si>
  <si>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</si>
  <si>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</si>
  <si>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</si>
  <si>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</si>
  <si>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</si>
  <si>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</si>
  <si>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</si>
  <si>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</si>
  <si>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</si>
  <si>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</si>
  <si>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</si>
  <si>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</si>
  <si>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</si>
  <si>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</si>
  <si>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</si>
  <si>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</si>
  <si>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</si>
  <si>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</si>
  <si>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</si>
  <si>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</si>
  <si>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</si>
  <si>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</si>
  <si>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</si>
  <si>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</si>
  <si>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</si>
  <si>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</si>
  <si>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</si>
  <si>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</si>
  <si>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</si>
  <si>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</si>
  <si>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</si>
  <si>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</si>
  <si>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</si>
  <si>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</si>
  <si>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</si>
  <si>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</si>
  <si>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</si>
  <si>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</si>
  <si>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</si>
  <si>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</si>
  <si>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</si>
  <si>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</si>
  <si>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</si>
  <si>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</si>
  <si>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</si>
  <si>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</si>
  <si>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</si>
  <si>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</si>
  <si>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</si>
  <si>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</si>
  <si>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</si>
  <si>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</si>
  <si>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</si>
  <si>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</si>
  <si>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</si>
  <si>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</si>
  <si>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</si>
  <si>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</si>
  <si>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</si>
  <si>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</si>
  <si>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</si>
  <si>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</si>
  <si>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</si>
  <si>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</si>
  <si>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</si>
  <si>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</si>
  <si>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</si>
  <si>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</si>
  <si>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</si>
  <si>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</si>
  <si>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</si>
  <si>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</si>
  <si>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</si>
  <si>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</si>
  <si>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</si>
  <si>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</si>
  <si>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</si>
  <si>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</si>
  <si>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</si>
  <si>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</si>
  <si>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</si>
  <si>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</si>
  <si>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</si>
  <si>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</si>
  <si>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</si>
  <si>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</si>
  <si>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</si>
  <si>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</si>
  <si>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</si>
  <si>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</si>
  <si>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</si>
  <si>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</si>
  <si>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</si>
  <si>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</si>
  <si>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</si>
  <si>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</si>
  <si>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</si>
  <si>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</si>
  <si>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</si>
  <si>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</si>
  <si>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</si>
  <si>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</si>
  <si>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</si>
  <si>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</si>
  <si>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</si>
  <si>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</si>
  <si>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</si>
  <si>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</si>
  <si>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</si>
  <si>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</si>
  <si>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</si>
  <si>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</si>
  <si>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</si>
  <si>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</si>
  <si>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</si>
  <si>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</si>
  <si>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</si>
  <si>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</si>
  <si>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</si>
  <si>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</si>
  <si>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</si>
  <si>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</si>
  <si>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</si>
  <si>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</si>
  <si>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</si>
  <si>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</si>
  <si>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</si>
  <si>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</si>
  <si>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</si>
  <si>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</si>
  <si>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</si>
  <si>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</si>
  <si>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</si>
  <si>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</si>
  <si>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</si>
  <si>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</si>
  <si>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</si>
  <si>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</si>
  <si>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</si>
  <si>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</si>
  <si>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</si>
  <si>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</si>
  <si>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</si>
  <si>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</si>
  <si>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</si>
  <si>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</si>
  <si>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</si>
  <si>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</si>
  <si>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</si>
  <si>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</si>
  <si>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</si>
  <si>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</si>
  <si>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</si>
  <si>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</si>
  <si>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</si>
  <si>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</si>
  <si>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</si>
  <si>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</si>
  <si>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</si>
  <si>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</si>
  <si>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</si>
  <si>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</si>
  <si>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</si>
  <si>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</si>
  <si>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</si>
  <si>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</si>
  <si>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</si>
  <si>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</si>
  <si>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</si>
  <si>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</si>
  <si>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</si>
  <si>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</si>
  <si>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</si>
  <si>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</si>
  <si>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</si>
  <si>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</si>
  <si>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</si>
  <si>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</si>
  <si>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</si>
  <si>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</si>
  <si>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</si>
  <si>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</si>
  <si>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</si>
  <si>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</si>
  <si>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</si>
  <si>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</si>
  <si>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</si>
  <si>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</si>
  <si>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</si>
  <si>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</si>
  <si>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</si>
  <si>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</si>
  <si>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</si>
  <si>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</si>
  <si>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</si>
  <si>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</si>
  <si>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</si>
  <si>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</si>
  <si>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</si>
  <si>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</si>
  <si>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</si>
  <si>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</si>
  <si>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</si>
  <si>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</si>
  <si>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</si>
  <si>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</si>
  <si>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</si>
  <si>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</si>
  <si>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</si>
  <si>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</si>
  <si>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</si>
  <si>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</si>
  <si>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</si>
  <si>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</si>
  <si>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</si>
  <si>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</si>
  <si>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</si>
  <si>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</si>
  <si>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</si>
  <si>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</si>
  <si>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</si>
  <si>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</si>
  <si>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</si>
  <si>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</si>
  <si>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</si>
  <si>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</si>
  <si>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</si>
  <si>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</si>
  <si>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</si>
  <si>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</si>
  <si>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</si>
  <si>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</si>
  <si>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</si>
  <si>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</si>
  <si>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</si>
  <si>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</si>
  <si>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</si>
  <si>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</si>
  <si>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</si>
  <si>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</si>
  <si>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</si>
  <si>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</si>
  <si>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</si>
  <si>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</si>
  <si>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</si>
  <si>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</si>
  <si>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</si>
  <si>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</si>
  <si>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</si>
  <si>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</si>
  <si>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</si>
  <si>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</si>
  <si>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</si>
  <si>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</si>
  <si>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</si>
  <si>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</si>
  <si>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</si>
  <si>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</si>
  <si>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</si>
  <si>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</si>
  <si>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</si>
  <si>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</si>
  <si>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</si>
  <si>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</si>
  <si>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</si>
  <si>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</si>
  <si>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</si>
  <si>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</si>
  <si>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</si>
  <si>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</si>
  <si>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</si>
  <si>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</si>
  <si>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</si>
  <si>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</si>
  <si>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</si>
  <si>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</si>
  <si>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</si>
  <si>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</si>
  <si>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</si>
  <si>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</si>
  <si>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</si>
  <si>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</si>
  <si>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</si>
  <si>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</si>
  <si>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</si>
  <si>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</si>
  <si>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</si>
  <si>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</si>
  <si>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</si>
  <si>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</si>
  <si>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</si>
  <si>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</si>
  <si>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</si>
  <si>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</si>
  <si>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</si>
  <si>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</si>
  <si>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</si>
  <si>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</si>
  <si>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</si>
  <si>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</si>
  <si>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</si>
  <si>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</si>
  <si>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</si>
  <si>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</si>
  <si>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</si>
  <si>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</si>
  <si>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</si>
  <si>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</si>
  <si>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</si>
  <si>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</si>
  <si>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</si>
  <si>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</si>
  <si>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</si>
  <si>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</si>
  <si>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</si>
  <si>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</si>
  <si>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</si>
  <si>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</si>
  <si>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</si>
  <si>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</si>
  <si>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</si>
  <si>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</si>
  <si>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</si>
  <si>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</si>
  <si>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</si>
  <si>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</si>
  <si>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</si>
  <si>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</si>
  <si>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</si>
  <si>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</si>
  <si>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</si>
  <si>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</si>
  <si>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</si>
  <si>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</si>
  <si>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</si>
  <si>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</si>
  <si>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</si>
  <si>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</si>
  <si>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</si>
  <si>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</si>
  <si>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</si>
  <si>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</si>
  <si>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</si>
  <si>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</si>
  <si>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</si>
  <si>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</si>
  <si>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</si>
  <si>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</si>
  <si>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</si>
  <si>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</si>
  <si>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</si>
  <si>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</si>
  <si>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</si>
  <si>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</si>
  <si>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</si>
  <si>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</si>
  <si>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</si>
  <si>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</si>
  <si>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</si>
  <si>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</si>
  <si>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</si>
  <si>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</si>
  <si>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</si>
  <si>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</si>
  <si>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</si>
  <si>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</si>
  <si>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</si>
  <si>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</si>
  <si>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</si>
  <si>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</si>
  <si>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</si>
  <si>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</si>
  <si>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</si>
  <si>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</si>
  <si>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</si>
  <si>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</si>
  <si>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</si>
  <si>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</si>
  <si>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</si>
  <si>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</si>
  <si>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</si>
  <si>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</si>
  <si>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</si>
  <si>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</si>
  <si>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</si>
  <si>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</si>
  <si>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</si>
  <si>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</si>
  <si>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</si>
  <si>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</si>
  <si>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</si>
  <si>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</si>
  <si>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</si>
  <si>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</si>
  <si>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</si>
  <si>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</si>
  <si>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</si>
  <si>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</si>
  <si>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</si>
  <si>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</si>
  <si>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</si>
  <si>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</si>
  <si>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</si>
  <si>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</si>
  <si>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</si>
  <si>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</si>
  <si>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</si>
  <si>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</si>
  <si>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</si>
  <si>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</si>
  <si>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</si>
  <si>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</si>
  <si>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</si>
  <si>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</si>
  <si>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</si>
  <si>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</si>
  <si>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</si>
  <si>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</si>
  <si>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</si>
  <si>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</si>
  <si>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</si>
  <si>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</si>
  <si>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</si>
  <si>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</si>
  <si>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</si>
  <si>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</si>
  <si>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</si>
  <si>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</si>
  <si>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</si>
  <si>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</si>
  <si>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</si>
  <si>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</si>
  <si>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</si>
  <si>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</si>
  <si>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</si>
  <si>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</si>
  <si>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</si>
  <si>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</si>
  <si>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</si>
  <si>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</si>
  <si>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</si>
  <si>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</si>
  <si>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</si>
  <si>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</si>
  <si>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</si>
  <si>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</si>
  <si>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</si>
  <si>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</si>
  <si>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</si>
  <si>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</si>
  <si>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</si>
  <si>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</si>
  <si>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</si>
  <si>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</si>
  <si>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</si>
  <si>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</si>
  <si>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</si>
  <si>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</si>
  <si>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</si>
  <si>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</si>
  <si>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</si>
  <si>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</si>
  <si>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</si>
  <si>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</si>
  <si>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</si>
  <si>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</si>
  <si>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</si>
  <si>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</si>
  <si>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</si>
  <si>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</si>
  <si>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</si>
  <si>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</si>
  <si>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</si>
  <si>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</si>
  <si>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</si>
  <si>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</si>
  <si>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</si>
  <si>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</si>
  <si>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</si>
  <si>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</si>
  <si>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</si>
  <si>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</si>
  <si>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</si>
  <si>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</si>
  <si>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</si>
  <si>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</si>
  <si>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</si>
  <si>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</si>
  <si>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</si>
  <si>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</si>
  <si>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</si>
  <si>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</si>
  <si>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</si>
  <si>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</si>
  <si>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</si>
  <si>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</si>
  <si>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</si>
  <si>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</si>
  <si>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</si>
  <si>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</si>
  <si>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</si>
  <si>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</si>
  <si>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</si>
  <si>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</si>
  <si>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</si>
  <si>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</si>
  <si>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</si>
  <si>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</si>
  <si>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</si>
  <si>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</si>
  <si>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</si>
  <si>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</si>
  <si>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</si>
  <si>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</si>
  <si>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</si>
  <si>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</si>
  <si>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</si>
  <si>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</si>
  <si>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</si>
  <si>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</si>
  <si>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</si>
  <si>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</si>
  <si>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</si>
  <si>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</si>
  <si>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</si>
  <si>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</si>
  <si>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</si>
  <si>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</si>
  <si>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</si>
  <si>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</si>
  <si>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</si>
  <si>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</si>
  <si>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</si>
  <si>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</si>
  <si>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</si>
  <si>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</si>
  <si>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</si>
  <si>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</si>
  <si>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</si>
  <si>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</si>
  <si>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</si>
  <si>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</si>
  <si>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</si>
  <si>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</si>
  <si>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</si>
  <si>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</si>
  <si>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</si>
  <si>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</si>
  <si>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</si>
  <si>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</si>
  <si>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</si>
  <si>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</si>
  <si>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</si>
  <si>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</si>
  <si>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</si>
  <si>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</si>
  <si>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</si>
  <si>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</si>
  <si>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</si>
  <si>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</si>
  <si>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</si>
  <si>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</si>
  <si>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</si>
  <si>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</si>
  <si>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</si>
  <si>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</si>
  <si>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</si>
  <si>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</si>
  <si>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</si>
  <si>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</si>
  <si>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</si>
  <si>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</si>
  <si>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</si>
  <si>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</si>
  <si>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</si>
  <si>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</si>
  <si>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</si>
  <si>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</si>
  <si>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</si>
  <si>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</si>
  <si>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</si>
  <si>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</si>
  <si>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</si>
  <si>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</si>
  <si>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</si>
  <si>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</si>
  <si>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</si>
  <si>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</si>
  <si>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</si>
  <si>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</si>
  <si>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</si>
  <si>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</si>
  <si>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</si>
  <si>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</si>
  <si>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</si>
  <si>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</si>
  <si>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</si>
  <si>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</si>
  <si>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</si>
  <si>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</si>
  <si>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</si>
  <si>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</si>
  <si>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</si>
  <si>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</si>
  <si>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</si>
  <si>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</si>
  <si>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</si>
  <si>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</si>
  <si>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</si>
  <si>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</si>
  <si>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</si>
  <si>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</si>
  <si>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</si>
  <si>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</si>
  <si>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</si>
  <si>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</si>
  <si>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</si>
  <si>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</si>
  <si>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</si>
  <si>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</si>
  <si>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</si>
  <si>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</si>
  <si>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</si>
  <si>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</si>
  <si>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</si>
  <si>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</si>
  <si>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</si>
  <si>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</si>
  <si>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</si>
  <si>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</si>
  <si>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</si>
  <si>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</si>
  <si>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</si>
  <si>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</si>
  <si>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</si>
  <si>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</si>
  <si>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</si>
  <si>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</si>
  <si>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</si>
  <si>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</si>
  <si>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</si>
  <si>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</si>
  <si>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</si>
  <si>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</si>
  <si>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</si>
  <si>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</si>
  <si>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</si>
  <si>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</si>
  <si>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</si>
  <si>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</si>
  <si>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</si>
  <si>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</si>
  <si>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</si>
  <si>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</si>
  <si>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</si>
  <si>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</si>
  <si>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</si>
  <si>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</si>
  <si>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</si>
  <si>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</si>
  <si>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</si>
  <si>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</si>
  <si>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</si>
  <si>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</si>
  <si>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</si>
  <si>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</si>
  <si>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</si>
  <si>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</si>
  <si>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</si>
  <si>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</si>
  <si>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</si>
  <si>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</si>
  <si>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</si>
  <si>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</si>
  <si>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</si>
  <si>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</si>
  <si>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</si>
  <si>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</si>
  <si>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</si>
  <si>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</si>
  <si>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</si>
  <si>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</si>
  <si>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</si>
  <si>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</si>
  <si>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</si>
  <si>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</si>
  <si>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</si>
  <si>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</si>
  <si>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</si>
  <si>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</si>
  <si>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</si>
  <si>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</si>
  <si>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</si>
  <si>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</si>
  <si>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</si>
  <si>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</si>
  <si>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</si>
  <si>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</si>
  <si>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</si>
  <si>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</si>
  <si>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</si>
  <si>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</si>
  <si>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</si>
  <si>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</si>
  <si>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</si>
  <si>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</si>
  <si>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</si>
  <si>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</si>
  <si>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</si>
  <si>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</si>
  <si>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</si>
  <si>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</si>
  <si>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</si>
  <si>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</si>
  <si>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</si>
  <si>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</si>
  <si>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</si>
  <si>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</si>
  <si>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</si>
  <si>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</si>
  <si>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</si>
  <si>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</si>
  <si>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</si>
  <si>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</si>
  <si>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</si>
  <si>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</si>
  <si>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</si>
  <si>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</si>
  <si>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</si>
  <si>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</si>
  <si>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</si>
  <si>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</si>
  <si>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</si>
  <si>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</si>
  <si>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</si>
  <si>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</si>
  <si>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</si>
  <si>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</si>
  <si>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</si>
  <si>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</si>
  <si>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</si>
  <si>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</si>
  <si>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</si>
  <si>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</si>
  <si>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</si>
  <si>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</si>
  <si>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</si>
  <si>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</si>
  <si>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</si>
  <si>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</si>
  <si>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</si>
  <si>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</si>
  <si>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</si>
  <si>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</si>
  <si>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</si>
  <si>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</si>
  <si>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</si>
  <si>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</si>
  <si>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</si>
  <si>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</si>
  <si>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</si>
  <si>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</si>
  <si>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</si>
  <si>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</si>
  <si>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</si>
  <si>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</si>
  <si>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</si>
  <si>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</si>
  <si>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</si>
  <si>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</si>
  <si>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</si>
  <si>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</si>
  <si>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</si>
  <si>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</si>
  <si>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</si>
  <si>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</si>
  <si>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</si>
  <si>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</si>
  <si>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</si>
  <si>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</si>
  <si>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</si>
  <si>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</si>
  <si>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</si>
  <si>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</si>
  <si>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</si>
  <si>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</si>
  <si>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</si>
  <si>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</si>
  <si>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</si>
  <si>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</si>
  <si>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</si>
  <si>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</si>
  <si>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</si>
  <si>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</si>
  <si>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</si>
  <si>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</si>
  <si>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</si>
  <si>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</si>
  <si>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</si>
  <si>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</si>
  <si>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</si>
  <si>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</si>
  <si>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</si>
  <si>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</si>
  <si>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</si>
  <si>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</si>
  <si>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</si>
  <si>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</si>
  <si>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</si>
  <si>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</si>
  <si>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</si>
  <si>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</si>
  <si>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</si>
  <si>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</si>
  <si>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</si>
  <si>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</si>
  <si>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</si>
  <si>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</si>
  <si>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</si>
  <si>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</si>
  <si>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</si>
  <si>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</si>
  <si>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</si>
  <si>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</si>
  <si>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</si>
  <si>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</si>
  <si>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</si>
  <si>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</si>
  <si>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</si>
  <si>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</si>
  <si>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</si>
  <si>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</si>
  <si>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</si>
  <si>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</si>
  <si>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</si>
  <si>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</si>
  <si>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</si>
  <si>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</si>
  <si>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</si>
  <si>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</si>
  <si>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</si>
  <si>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</si>
  <si>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</si>
  <si>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</si>
  <si>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</si>
  <si>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</si>
  <si>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</si>
  <si>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</si>
  <si>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</si>
  <si>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</si>
  <si>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</si>
  <si>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</si>
  <si>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</si>
  <si>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</si>
  <si>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</si>
  <si>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</si>
  <si>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</si>
  <si>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</si>
  <si>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</si>
  <si>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</si>
  <si>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</si>
  <si>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</si>
  <si>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</si>
  <si>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</si>
  <si>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</si>
  <si>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</si>
  <si>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</si>
  <si>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</si>
  <si>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</si>
  <si>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</si>
  <si>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</si>
  <si>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</si>
  <si>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</si>
  <si>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</si>
  <si>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</si>
  <si>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</si>
  <si>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</si>
  <si>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</si>
  <si>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</si>
  <si>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</si>
  <si>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</si>
  <si>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</si>
  <si>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</si>
  <si>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</si>
  <si>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</si>
  <si>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</si>
  <si>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</si>
  <si>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</si>
  <si>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</si>
  <si>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</si>
  <si>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</si>
  <si>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</si>
  <si>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</si>
  <si>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</si>
  <si>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</si>
  <si>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</si>
  <si>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</si>
  <si>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</si>
  <si>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</si>
  <si>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</si>
  <si>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</si>
  <si>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</si>
  <si>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</si>
  <si>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</si>
  <si>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</si>
  <si>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</si>
  <si>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</si>
  <si>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</si>
  <si>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</si>
  <si>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</si>
  <si>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</si>
  <si>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</si>
  <si>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</si>
  <si>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</si>
  <si>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</si>
  <si>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</si>
  <si>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</si>
  <si>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</si>
  <si>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</si>
  <si>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</si>
  <si>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</si>
  <si>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</si>
  <si>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</si>
  <si>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</si>
  <si>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</si>
  <si>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</si>
  <si>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</si>
  <si>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</si>
  <si>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</si>
  <si>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</si>
  <si>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</si>
  <si>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</si>
  <si>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</si>
  <si>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</si>
  <si>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</si>
  <si>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</si>
  <si>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</si>
  <si>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</si>
  <si>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</si>
  <si>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</si>
  <si>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</si>
  <si>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</si>
  <si>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</si>
  <si>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</si>
  <si>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</si>
  <si>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</si>
  <si>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</si>
  <si>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</si>
  <si>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</si>
  <si>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</si>
  <si>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</si>
  <si>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</si>
  <si>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</si>
  <si>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</si>
  <si>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</si>
  <si>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</si>
  <si>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</si>
  <si>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</si>
  <si>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</si>
  <si>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</si>
  <si>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</si>
  <si>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</si>
  <si>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</si>
  <si>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</si>
  <si>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</si>
  <si>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</si>
  <si>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</si>
  <si>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</si>
  <si>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</si>
  <si>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</si>
  <si>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</si>
  <si>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</si>
  <si>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</si>
  <si>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</si>
  <si>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</si>
  <si>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</si>
  <si>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</si>
  <si>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</si>
  <si>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</si>
  <si>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</si>
  <si>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</si>
  <si>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</si>
  <si>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</si>
  <si>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</si>
  <si>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</si>
  <si>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</si>
  <si>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</si>
  <si>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</si>
  <si>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</si>
  <si>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</si>
  <si>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</si>
  <si>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</si>
  <si>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</si>
  <si>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</si>
  <si>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</si>
  <si>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</si>
  <si>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</si>
  <si>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</si>
  <si>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</si>
  <si>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</si>
  <si>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</si>
  <si>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</si>
  <si>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</si>
  <si>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</si>
  <si>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</si>
  <si>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</si>
  <si>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</si>
  <si>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</si>
  <si>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</si>
  <si>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</si>
  <si>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</si>
  <si>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</si>
  <si>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</si>
  <si>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</si>
  <si>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</si>
  <si>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</si>
  <si>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</si>
  <si>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</si>
  <si>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</si>
  <si>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</si>
  <si>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</si>
  <si>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</si>
  <si>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</si>
  <si>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</si>
  <si>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</si>
  <si>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</si>
  <si>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</si>
  <si>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</si>
  <si>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</si>
  <si>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</si>
  <si>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</si>
  <si>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</si>
  <si>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</si>
  <si>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</si>
  <si>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</si>
  <si>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</si>
  <si>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</si>
  <si>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</si>
  <si>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</si>
  <si>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</si>
  <si>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</si>
  <si>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</si>
  <si>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</si>
  <si>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</si>
  <si>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</si>
  <si>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</si>
  <si>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</si>
  <si>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</si>
  <si>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</si>
  <si>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</si>
  <si>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</si>
  <si>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</si>
  <si>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</si>
  <si>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</si>
  <si>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</si>
  <si>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</si>
  <si>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</si>
  <si>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</si>
  <si>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</si>
  <si>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</si>
  <si>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</si>
  <si>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</si>
  <si>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</si>
  <si>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</si>
  <si>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</si>
  <si>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</si>
  <si>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</si>
  <si>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</si>
  <si>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</si>
  <si>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</si>
  <si>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</si>
  <si>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</si>
  <si>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</si>
  <si>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</si>
  <si>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</si>
  <si>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</si>
  <si>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</si>
  <si>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</si>
  <si>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</si>
  <si>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</si>
  <si>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</si>
  <si>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</si>
  <si>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</si>
  <si>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</si>
  <si>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</si>
  <si>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</si>
  <si>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</si>
  <si>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</si>
  <si>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</si>
  <si>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</si>
  <si>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</si>
  <si>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</si>
  <si>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</si>
  <si>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</si>
  <si>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</si>
  <si>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</si>
  <si>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</si>
  <si>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</si>
  <si>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</si>
  <si>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</si>
  <si>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</si>
  <si>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</si>
  <si>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</si>
  <si>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</si>
  <si>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</si>
  <si>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</si>
  <si>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</si>
  <si>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</si>
  <si>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</si>
  <si>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</si>
  <si>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</si>
  <si>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</si>
  <si>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</si>
  <si>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</si>
  <si>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</si>
  <si>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</si>
  <si>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</si>
  <si>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</si>
  <si>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</si>
  <si>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</si>
  <si>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</si>
  <si>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</si>
  <si>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</si>
  <si>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</si>
  <si>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</si>
  <si>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</si>
  <si>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</si>
  <si>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</si>
  <si>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</si>
  <si>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</si>
  <si>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</si>
  <si>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</si>
  <si>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</si>
  <si>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</si>
  <si>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</si>
  <si>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</si>
  <si>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</si>
  <si>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</si>
  <si>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</si>
  <si>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</si>
  <si>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</si>
  <si>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</si>
  <si>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</si>
  <si>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</si>
  <si>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</si>
  <si>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</si>
  <si>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</si>
  <si>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</si>
  <si>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</si>
  <si>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</si>
  <si>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</si>
  <si>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</si>
  <si>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</si>
  <si>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</si>
  <si>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</si>
  <si>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</si>
  <si>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</si>
  <si>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</si>
  <si>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</si>
  <si>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</si>
  <si>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</si>
  <si>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</si>
  <si>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</si>
  <si>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</si>
  <si>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</si>
  <si>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</si>
  <si>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</si>
  <si>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</si>
  <si>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</si>
  <si>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</si>
  <si>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</si>
  <si>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</si>
  <si>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</si>
  <si>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</si>
  <si>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</si>
  <si>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</si>
  <si>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</si>
  <si>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</si>
  <si>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</si>
  <si>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</si>
  <si>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</si>
  <si>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</si>
  <si>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</si>
  <si>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</si>
  <si>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</si>
  <si>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</si>
  <si>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</si>
  <si>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</si>
  <si>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</si>
  <si>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</si>
  <si>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</si>
  <si>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</si>
  <si>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</si>
  <si>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</si>
  <si>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</si>
  <si>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</si>
  <si>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</si>
  <si>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</si>
  <si>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</si>
  <si>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</si>
  <si>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</si>
  <si>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</si>
  <si>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</si>
  <si>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</si>
  <si>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</si>
  <si>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</si>
  <si>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</si>
  <si>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</si>
  <si>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</si>
  <si>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</si>
  <si>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</si>
  <si>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</si>
  <si>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</si>
  <si>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</si>
  <si>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</si>
  <si>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</si>
  <si>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</si>
  <si>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</si>
  <si>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</si>
  <si>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</si>
  <si>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</si>
  <si>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</si>
  <si>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</si>
  <si>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</si>
  <si>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</si>
  <si>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</si>
  <si>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</si>
  <si>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</si>
  <si>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</si>
  <si>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</si>
  <si>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</si>
  <si>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</si>
  <si>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</si>
  <si>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</si>
  <si>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</si>
  <si>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</si>
  <si>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</si>
  <si>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</si>
  <si>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</si>
  <si>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</si>
  <si>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</si>
  <si>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</si>
  <si>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</si>
  <si>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</si>
  <si>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</si>
  <si>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</si>
  <si>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</si>
  <si>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</si>
  <si>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</si>
  <si>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</si>
  <si>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</si>
  <si>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</si>
  <si>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</si>
  <si>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</si>
  <si>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</si>
  <si>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</si>
  <si>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</si>
  <si>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</si>
  <si>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</si>
  <si>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</si>
  <si>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</si>
  <si>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</si>
  <si>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</si>
  <si>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</si>
  <si>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</si>
  <si>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</si>
  <si>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</si>
  <si>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</si>
  <si>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</si>
  <si>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</si>
  <si>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</si>
  <si>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</si>
  <si>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</si>
  <si>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</si>
  <si>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</si>
  <si>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</si>
  <si>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</si>
  <si>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</si>
  <si>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</si>
  <si>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</si>
  <si>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</si>
  <si>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</si>
  <si>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</si>
  <si>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</si>
  <si>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</si>
  <si>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</si>
  <si>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</si>
  <si>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</si>
  <si>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</si>
  <si>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</si>
  <si>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</si>
  <si>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</si>
  <si>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</si>
  <si>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</si>
  <si>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</si>
  <si>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</si>
  <si>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</si>
  <si>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</si>
  <si>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</si>
  <si>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</si>
  <si>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</si>
  <si>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</si>
  <si>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</si>
  <si>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</si>
  <si>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</si>
  <si>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</si>
  <si>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</si>
  <si>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</si>
  <si>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</si>
  <si>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</si>
  <si>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</si>
  <si>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</si>
  <si>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</si>
  <si>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</si>
  <si>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</si>
  <si>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</si>
  <si>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</si>
  <si>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</si>
  <si>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</si>
  <si>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</si>
  <si>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</si>
  <si>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</si>
  <si>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</si>
  <si>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</si>
  <si>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</si>
  <si>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</si>
  <si>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</si>
  <si>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</si>
  <si>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</si>
  <si>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</si>
  <si>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</si>
  <si>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</si>
  <si>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</si>
  <si>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</si>
  <si>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</si>
  <si>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</si>
  <si>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</si>
  <si>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</si>
  <si>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</si>
  <si>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</si>
  <si>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</si>
  <si>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</si>
  <si>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</si>
  <si>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</si>
  <si>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</si>
  <si>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</si>
  <si>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</si>
  <si>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</si>
  <si>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</si>
  <si>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</si>
  <si>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</si>
  <si>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</si>
  <si>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</si>
  <si>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</si>
  <si>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</si>
  <si>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</si>
  <si>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</si>
  <si>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</si>
  <si>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</si>
  <si>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</si>
  <si>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</si>
  <si>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</si>
  <si>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</si>
  <si>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</si>
  <si>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</si>
  <si>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</si>
  <si>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</si>
  <si>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</si>
  <si>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</si>
  <si>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</si>
  <si>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</si>
  <si>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</si>
  <si>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</si>
  <si>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</si>
  <si>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</si>
  <si>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</si>
  <si>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</si>
  <si>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</si>
  <si>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</si>
  <si>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</si>
  <si>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</si>
  <si>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</si>
  <si>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</si>
  <si>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</si>
  <si>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</si>
  <si>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</si>
  <si>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</si>
  <si>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</si>
  <si>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</si>
  <si>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</si>
  <si>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</si>
  <si>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</si>
  <si>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</si>
  <si>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</si>
  <si>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</si>
  <si>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</si>
  <si>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</si>
  <si>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</si>
  <si>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</si>
  <si>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</si>
  <si>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</si>
  <si>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</si>
  <si>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</si>
  <si>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</si>
  <si>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</si>
  <si>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</si>
  <si>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</si>
  <si>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</si>
  <si>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</si>
  <si>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</si>
  <si>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</si>
  <si>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</si>
  <si>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</si>
  <si>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</si>
  <si>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</si>
  <si>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</si>
  <si>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</si>
  <si>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</si>
  <si>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</si>
  <si>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</si>
  <si>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</si>
  <si>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</si>
  <si>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</si>
  <si>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</si>
  <si>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</si>
  <si>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</si>
  <si>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</si>
  <si>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</si>
  <si>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</si>
  <si>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</si>
  <si>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</si>
  <si>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</si>
  <si>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</si>
  <si>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</si>
  <si>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</si>
  <si>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</si>
  <si>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</si>
  <si>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</si>
  <si>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</si>
  <si>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</si>
  <si>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</si>
  <si>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</si>
  <si>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</si>
  <si>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</si>
  <si>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</si>
  <si>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</si>
  <si>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</si>
  <si>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</si>
  <si>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</si>
  <si>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</si>
  <si>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</si>
  <si>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</si>
  <si>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</si>
  <si>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</si>
  <si>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</si>
  <si>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</si>
  <si>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</si>
  <si>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</si>
  <si>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</si>
  <si>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</si>
  <si>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</si>
  <si>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</si>
  <si>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</si>
  <si>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</si>
  <si>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</si>
  <si>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</si>
  <si>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</si>
  <si>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</si>
  <si>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</si>
  <si>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</si>
  <si>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</si>
  <si>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</si>
  <si>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</si>
  <si>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</si>
  <si>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</si>
  <si>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</si>
  <si>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</si>
  <si>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</si>
  <si>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</si>
  <si>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</si>
  <si>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</si>
  <si>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</si>
  <si>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</si>
  <si>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</si>
  <si>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</si>
  <si>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</si>
  <si>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</si>
  <si>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</si>
  <si>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</si>
  <si>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</si>
  <si>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</si>
  <si>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</si>
  <si>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</si>
  <si>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</si>
  <si>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</si>
  <si>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</si>
  <si>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</si>
  <si>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</si>
  <si>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</si>
  <si>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</si>
  <si>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</si>
  <si>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</si>
  <si>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</si>
  <si>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</si>
  <si>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</si>
  <si>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</si>
  <si>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</si>
  <si>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</si>
  <si>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</si>
  <si>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</si>
  <si>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</si>
  <si>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</si>
  <si>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</si>
  <si>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</si>
  <si>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</si>
  <si>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</si>
  <si>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</si>
  <si>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</si>
  <si>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</si>
  <si>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</si>
  <si>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</si>
  <si>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</si>
  <si>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</si>
  <si>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</si>
  <si>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</si>
  <si>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</si>
  <si>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</si>
  <si>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</si>
  <si>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</si>
  <si>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</si>
  <si>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</si>
  <si>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</si>
  <si>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</si>
  <si>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</si>
  <si>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</si>
  <si>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</si>
  <si>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</si>
  <si>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</si>
  <si>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</si>
  <si>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</si>
  <si>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</si>
  <si>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</si>
  <si>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</si>
  <si>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</si>
  <si>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</si>
  <si>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</si>
  <si>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</si>
  <si>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</si>
  <si>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</si>
  <si>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</si>
  <si>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</si>
  <si>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</si>
  <si>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</si>
  <si>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</si>
  <si>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</si>
  <si>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</si>
  <si>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</si>
  <si>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</si>
  <si>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</si>
  <si>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</si>
  <si>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</si>
  <si>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</si>
  <si>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</si>
  <si>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</si>
  <si>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</si>
  <si>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</si>
  <si>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</si>
  <si>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</si>
  <si>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</si>
  <si>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</si>
  <si>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</si>
  <si>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</si>
  <si>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</si>
  <si>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</si>
  <si>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</si>
  <si>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</si>
  <si>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</si>
  <si>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</si>
  <si>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</si>
  <si>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</si>
  <si>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</si>
  <si>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</si>
  <si>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</si>
  <si>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</si>
  <si>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</si>
  <si>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</si>
  <si>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</si>
  <si>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</si>
  <si>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</si>
  <si>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</si>
  <si>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</si>
  <si>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</si>
  <si>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</si>
  <si>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</si>
  <si>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</si>
  <si>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</si>
  <si>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</si>
  <si>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</si>
  <si>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</si>
  <si>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</si>
  <si>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</si>
  <si>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</si>
  <si>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</si>
  <si>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</si>
  <si>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</si>
  <si>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</si>
  <si>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</si>
  <si>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</si>
  <si>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</si>
  <si>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</si>
  <si>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</si>
  <si>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</si>
  <si>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</si>
  <si>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</si>
  <si>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</si>
  <si>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</si>
  <si>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</si>
  <si>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</si>
  <si>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</si>
  <si>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</si>
  <si>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</si>
  <si>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</si>
  <si>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</si>
  <si>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</si>
  <si>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</si>
  <si>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</si>
  <si>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</si>
  <si>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</si>
  <si>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</si>
  <si>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</si>
  <si>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</si>
  <si>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</si>
  <si>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</si>
  <si>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</si>
  <si>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</si>
  <si>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</si>
  <si>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</si>
  <si>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</si>
  <si>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</si>
  <si>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</si>
  <si>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</si>
  <si>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</si>
  <si>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</si>
  <si>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</si>
  <si>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</si>
  <si>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</si>
  <si>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</si>
  <si>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</si>
  <si>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</si>
  <si>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</si>
  <si>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</si>
  <si>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</si>
  <si>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</si>
  <si>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</si>
  <si>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</si>
  <si>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</si>
  <si>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</si>
  <si>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</si>
  <si>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</si>
  <si>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</si>
  <si>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</si>
  <si>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</si>
  <si>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</si>
  <si>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</si>
  <si>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</si>
  <si>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</si>
  <si>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</si>
  <si>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</si>
  <si>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</si>
  <si>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</si>
  <si>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</si>
  <si>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</si>
  <si>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</si>
  <si>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</si>
  <si>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</si>
  <si>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</si>
  <si>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</si>
  <si>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</si>
  <si>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</si>
  <si>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</si>
  <si>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</si>
  <si>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</si>
  <si>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</si>
  <si>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</si>
  <si>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</si>
  <si>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</si>
  <si>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</si>
  <si>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</si>
  <si>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</si>
  <si>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</si>
  <si>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</si>
  <si>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</si>
  <si>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</si>
  <si>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</si>
  <si>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</si>
  <si>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</si>
  <si>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</si>
  <si>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</si>
  <si>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</si>
  <si>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</si>
  <si>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</si>
  <si>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</si>
  <si>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</si>
  <si>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</si>
  <si>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</si>
  <si>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</si>
  <si>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</si>
  <si>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</si>
  <si>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</si>
  <si>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</si>
  <si>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</si>
  <si>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</si>
  <si>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</si>
  <si>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</si>
  <si>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</si>
  <si>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</si>
  <si>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</si>
  <si>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</si>
  <si>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</si>
  <si>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</si>
  <si>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</si>
  <si>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</si>
  <si>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</si>
  <si>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</si>
  <si>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</si>
  <si>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</si>
  <si>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</si>
  <si>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</si>
  <si>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</si>
  <si>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</si>
  <si>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</si>
  <si>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</si>
  <si>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</si>
  <si>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</si>
  <si>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</si>
  <si>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</si>
  <si>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</si>
  <si>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</si>
  <si>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</si>
  <si>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</si>
  <si>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</si>
  <si>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</si>
  <si>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</si>
  <si>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</si>
  <si>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</si>
  <si>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</si>
  <si>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</si>
  <si>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</si>
  <si>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</si>
  <si>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</si>
  <si>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</si>
  <si>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</si>
  <si>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</si>
  <si>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</si>
  <si>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</si>
  <si>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</si>
  <si>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</si>
  <si>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</si>
  <si>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</si>
  <si>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</si>
  <si>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</si>
  <si>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</si>
  <si>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</si>
  <si>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</si>
  <si>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</si>
  <si>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</si>
  <si>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</si>
  <si>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</si>
  <si>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</si>
  <si>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</si>
  <si>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</si>
  <si>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</si>
  <si>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</si>
  <si>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</si>
  <si>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</si>
  <si>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</si>
  <si>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</si>
  <si>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</si>
  <si>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</si>
  <si>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</si>
  <si>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</si>
  <si>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</si>
  <si>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</si>
  <si>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</si>
  <si>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</si>
  <si>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</si>
  <si>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</si>
  <si>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</si>
  <si>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</si>
  <si>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</si>
  <si>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</si>
  <si>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</si>
  <si>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</si>
  <si>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</si>
  <si>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</si>
  <si>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</si>
  <si>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</si>
  <si>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</si>
  <si>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</si>
  <si>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</si>
  <si>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</si>
  <si>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</si>
  <si>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</si>
  <si>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</si>
  <si>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</si>
  <si>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</si>
  <si>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</si>
  <si>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</si>
  <si>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</si>
  <si>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</si>
  <si>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</si>
  <si>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</si>
  <si>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</si>
  <si>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</si>
  <si>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</si>
  <si>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</si>
  <si>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</si>
  <si>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</si>
  <si>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</si>
  <si>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</si>
  <si>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</si>
  <si>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</si>
  <si>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</si>
  <si>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</si>
  <si>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</si>
  <si>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</si>
  <si>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</si>
  <si>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</si>
  <si>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</si>
  <si>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</si>
  <si>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</si>
  <si>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</si>
  <si>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</si>
  <si>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</si>
  <si>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</si>
  <si>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</si>
  <si>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</si>
  <si>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</si>
  <si>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</si>
  <si>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</si>
  <si>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</si>
  <si>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</si>
  <si>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</si>
  <si>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</si>
  <si>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</si>
  <si>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</si>
  <si>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</si>
  <si>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</si>
  <si>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</si>
  <si>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</si>
  <si>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</si>
  <si>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</si>
  <si>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</si>
  <si>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</si>
  <si>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</si>
  <si>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</si>
  <si>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</si>
  <si>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</si>
  <si>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</si>
  <si>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</si>
  <si>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</si>
  <si>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</si>
  <si>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</si>
  <si>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</si>
  <si>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</si>
  <si>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</si>
  <si>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</si>
  <si>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</si>
  <si>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</si>
  <si>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</si>
  <si>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</si>
  <si>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</si>
  <si>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</si>
  <si>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</si>
  <si>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</si>
  <si>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</si>
  <si>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</si>
  <si>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</si>
  <si>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</si>
  <si>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</si>
  <si>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</si>
  <si>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</si>
  <si>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</si>
  <si>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</si>
  <si>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</si>
  <si>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</si>
  <si>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</si>
  <si>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</si>
  <si>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</si>
  <si>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</si>
  <si>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</si>
  <si>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</si>
  <si>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</si>
  <si>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</si>
  <si>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</si>
  <si>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</si>
  <si>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</si>
  <si>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</si>
  <si>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</si>
  <si>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</si>
  <si>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</si>
  <si>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</si>
  <si>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</si>
  <si>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</si>
  <si>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</si>
  <si>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</si>
  <si>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</si>
  <si>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</si>
  <si>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</si>
  <si>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</si>
  <si>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</si>
  <si>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</si>
  <si>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</si>
  <si>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</si>
  <si>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</si>
  <si>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</si>
  <si>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</si>
  <si>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</si>
  <si>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</si>
  <si>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</si>
  <si>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</si>
  <si>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</si>
  <si>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</si>
  <si>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</si>
  <si>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</si>
  <si>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</si>
  <si>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</si>
  <si>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</si>
  <si>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</si>
  <si>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</si>
  <si>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</si>
  <si>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</si>
  <si>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</si>
  <si>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</si>
  <si>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</si>
  <si>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</si>
  <si>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</si>
  <si>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</si>
  <si>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</si>
  <si>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</si>
  <si>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</si>
  <si>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</si>
  <si>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</si>
  <si>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</si>
  <si>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</si>
  <si>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</si>
  <si>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</si>
  <si>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</si>
  <si>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</si>
  <si>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</si>
  <si>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</si>
  <si>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</si>
  <si>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</si>
  <si>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</si>
  <si>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</si>
  <si>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</si>
  <si>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</si>
  <si>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</si>
  <si>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</si>
  <si>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</si>
  <si>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</si>
  <si>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</si>
  <si>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</si>
  <si>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</si>
  <si>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</si>
  <si>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</si>
  <si>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</si>
  <si>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</si>
  <si>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</si>
  <si>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</si>
  <si>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</si>
  <si>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</si>
  <si>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</si>
  <si>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</si>
  <si>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</si>
  <si>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</si>
  <si>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</si>
  <si>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</si>
  <si>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</si>
  <si>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</si>
  <si>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</si>
  <si>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</si>
  <si>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</si>
  <si>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</si>
  <si>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</si>
  <si>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</si>
  <si>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</si>
  <si>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</si>
  <si>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</si>
  <si>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</si>
  <si>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</si>
  <si>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</si>
  <si>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</si>
  <si>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</si>
  <si>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</si>
  <si>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</si>
  <si>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</si>
  <si>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</si>
  <si>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</si>
  <si>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</si>
  <si>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</si>
  <si>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</si>
  <si>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</si>
  <si>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</si>
  <si>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</si>
  <si>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</si>
  <si>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</si>
  <si>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</si>
  <si>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</si>
  <si>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</si>
  <si>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</si>
  <si>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</si>
  <si>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</si>
  <si>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</si>
  <si>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</si>
  <si>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</si>
  <si>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</si>
  <si>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</si>
  <si>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</si>
  <si>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</si>
  <si>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</si>
  <si>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</si>
  <si>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</si>
  <si>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</si>
  <si>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</si>
  <si>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</si>
  <si>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</si>
  <si>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</si>
  <si>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</si>
  <si>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</si>
  <si>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</si>
  <si>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</si>
  <si>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</si>
  <si>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</si>
  <si>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</si>
  <si>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</si>
  <si>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</si>
  <si>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</si>
  <si>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</si>
  <si>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</si>
  <si>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</si>
  <si>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</si>
  <si>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</si>
  <si>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</si>
  <si>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</si>
  <si>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</si>
  <si>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</si>
  <si>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</si>
  <si>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</si>
  <si>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</si>
  <si>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</si>
  <si>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</si>
  <si>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</si>
  <si>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</si>
  <si>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</si>
  <si>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</si>
  <si>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</si>
  <si>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</si>
  <si>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</si>
  <si>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</si>
  <si>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</si>
  <si>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</si>
  <si>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</si>
  <si>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</si>
  <si>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</si>
  <si>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</si>
  <si>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</si>
  <si>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</si>
  <si>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</si>
  <si>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</si>
  <si>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</si>
  <si>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</si>
  <si>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</si>
  <si>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</si>
  <si>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</si>
  <si>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</si>
  <si>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</si>
  <si>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</si>
  <si>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</si>
  <si>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</si>
  <si>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</si>
  <si>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</si>
  <si>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</si>
  <si>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</si>
  <si>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</si>
  <si>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</si>
  <si>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</si>
  <si>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</si>
  <si>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</si>
  <si>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</si>
  <si>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</si>
  <si>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</si>
  <si>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</si>
  <si>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</si>
  <si>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</si>
  <si>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</si>
  <si>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</si>
  <si>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</si>
  <si>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</si>
  <si>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</si>
  <si>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</si>
  <si>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</si>
  <si>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</si>
  <si>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</si>
  <si>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</si>
  <si>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</si>
  <si>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</si>
  <si>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</si>
  <si>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</si>
  <si>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</si>
  <si>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</si>
  <si>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</si>
  <si>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</si>
  <si>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</si>
  <si>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</si>
  <si>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</si>
  <si>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</si>
  <si>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</si>
  <si>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</si>
  <si>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</si>
  <si>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</si>
  <si>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</si>
  <si>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</si>
  <si>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</si>
  <si>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</si>
  <si>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</si>
  <si>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</si>
  <si>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</si>
  <si>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</si>
  <si>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</si>
  <si>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</si>
  <si>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</si>
  <si>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</si>
  <si>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</si>
  <si>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</si>
  <si>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</si>
  <si>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</si>
  <si>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</si>
  <si>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</si>
  <si>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</si>
  <si>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</si>
  <si>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</si>
  <si>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</si>
  <si>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</si>
  <si>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</si>
  <si>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</si>
  <si>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</si>
  <si>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</si>
  <si>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</si>
  <si>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</si>
  <si>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</si>
  <si>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</si>
  <si>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</si>
  <si>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</si>
  <si>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</si>
  <si>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</si>
  <si>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</si>
  <si>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</si>
  <si>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</si>
  <si>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</si>
  <si>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</si>
  <si>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</si>
  <si>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</si>
  <si>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</si>
  <si>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</si>
  <si>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</si>
  <si>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</si>
  <si>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</si>
  <si>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</si>
  <si>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</si>
  <si>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</si>
  <si>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</si>
  <si>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</si>
  <si>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</si>
  <si>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</si>
  <si>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</si>
  <si>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</si>
  <si>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</si>
  <si>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</si>
  <si>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</si>
  <si>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</si>
  <si>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</si>
  <si>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</si>
  <si>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</si>
  <si>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</si>
  <si>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</si>
  <si>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</si>
  <si>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</si>
  <si>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</si>
  <si>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</si>
  <si>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</si>
  <si>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</si>
  <si>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</si>
  <si>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</si>
  <si>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</si>
  <si>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</si>
  <si>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</si>
  <si>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</si>
  <si>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</si>
  <si>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</si>
  <si>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</si>
  <si>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</si>
  <si>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</si>
  <si>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</si>
  <si>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</si>
  <si>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</si>
  <si>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</si>
  <si>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</si>
  <si>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</si>
  <si>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</si>
  <si>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</si>
  <si>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</si>
  <si>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</si>
  <si>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</si>
  <si>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</si>
  <si>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</si>
  <si>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</si>
  <si>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</si>
  <si>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</si>
  <si>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</si>
  <si>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</si>
  <si>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</si>
  <si>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</si>
  <si>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</si>
  <si>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</si>
  <si>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</si>
  <si>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</si>
  <si>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</si>
  <si>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</si>
  <si>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</si>
  <si>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</si>
  <si>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</si>
  <si>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</si>
  <si>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</si>
  <si>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</si>
  <si>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</si>
  <si>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</si>
  <si>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</si>
  <si>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</si>
  <si>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</si>
  <si>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</si>
  <si>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</si>
  <si>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</si>
  <si>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</si>
  <si>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</si>
  <si>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</si>
  <si>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</si>
  <si>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</si>
  <si>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</si>
  <si>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</si>
  <si>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</si>
  <si>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</si>
  <si>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</si>
  <si>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</si>
  <si>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</si>
  <si>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</si>
  <si>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</si>
  <si>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</si>
  <si>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</si>
  <si>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</si>
  <si>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</si>
  <si>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</si>
  <si>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</si>
  <si>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</si>
  <si>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</si>
  <si>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</si>
  <si>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</si>
  <si>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</si>
  <si>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</si>
  <si>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</si>
  <si>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</si>
  <si>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</si>
  <si>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</si>
  <si>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</si>
  <si>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</si>
  <si>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</si>
  <si>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</si>
  <si>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</si>
  <si>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</si>
  <si>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</si>
  <si>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</si>
  <si>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</si>
  <si>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</si>
  <si>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</si>
  <si>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</si>
  <si>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</si>
  <si>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</si>
  <si>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</si>
  <si>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</si>
  <si>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</si>
  <si>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</si>
  <si>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</si>
  <si>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</si>
  <si>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</si>
  <si>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</si>
  <si>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</si>
  <si>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</si>
  <si>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</si>
  <si>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</si>
  <si>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</si>
  <si>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</si>
  <si>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</si>
  <si>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</si>
  <si>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</si>
  <si>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</si>
  <si>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</si>
  <si>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</si>
  <si>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</si>
  <si>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</si>
  <si>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</si>
  <si>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</si>
  <si>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</si>
  <si>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</si>
  <si>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</si>
  <si>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</si>
  <si>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</si>
  <si>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</si>
  <si>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</si>
  <si>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</si>
  <si>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</si>
  <si>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</si>
  <si>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</si>
  <si>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</si>
  <si>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</si>
  <si>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</si>
  <si>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</si>
  <si>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</si>
  <si>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</si>
  <si>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</si>
  <si>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</si>
  <si>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</si>
  <si>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</si>
  <si>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</si>
  <si>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</si>
  <si>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</si>
  <si>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</si>
  <si>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</si>
  <si>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</si>
  <si>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</si>
  <si>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</si>
  <si>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</si>
  <si>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</si>
  <si>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</si>
  <si>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</si>
  <si>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</si>
  <si>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</si>
  <si>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</si>
  <si>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</si>
  <si>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</si>
  <si>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</si>
  <si>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</si>
  <si>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</si>
  <si>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</si>
  <si>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</si>
  <si>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</si>
  <si>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</si>
  <si>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</si>
  <si>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</si>
  <si>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</si>
  <si>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</si>
  <si>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</si>
  <si>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</si>
  <si>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</si>
  <si>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</si>
  <si>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</si>
  <si>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</si>
  <si>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</si>
  <si>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</si>
  <si>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</si>
  <si>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</si>
  <si>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</si>
  <si>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</si>
  <si>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</si>
  <si>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</si>
  <si>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</si>
  <si>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</si>
  <si>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</si>
  <si>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</si>
  <si>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</si>
  <si>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</si>
  <si>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</si>
  <si>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</si>
  <si>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</si>
  <si>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</si>
  <si>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</si>
  <si>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</si>
  <si>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</si>
  <si>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</si>
  <si>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</si>
  <si>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</si>
  <si>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</si>
  <si>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</si>
  <si>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</si>
  <si>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</si>
  <si>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</si>
  <si>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</si>
  <si>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</si>
  <si>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</si>
  <si>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</si>
  <si>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</si>
  <si>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</si>
  <si>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</si>
  <si>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</si>
  <si>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</si>
  <si>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</si>
  <si>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</si>
  <si>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</si>
  <si>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</si>
  <si>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</si>
  <si>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</si>
  <si>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</si>
  <si>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</si>
  <si>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</si>
  <si>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</si>
  <si>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</si>
  <si>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</si>
  <si>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</si>
  <si>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</si>
  <si>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</si>
  <si>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</si>
  <si>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</si>
  <si>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</si>
  <si>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</si>
  <si>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</si>
  <si>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</si>
  <si>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</si>
  <si>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</si>
  <si>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</si>
  <si>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</si>
  <si>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</si>
  <si>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</si>
  <si>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</si>
  <si>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</si>
  <si>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</si>
  <si>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</si>
  <si>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</si>
  <si>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</si>
  <si>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</si>
  <si>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</si>
  <si>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</si>
  <si>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</si>
  <si>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</si>
  <si>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</si>
  <si>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</si>
  <si>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</si>
  <si>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</si>
  <si>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</si>
  <si>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</si>
  <si>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</si>
  <si>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</si>
  <si>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</si>
  <si>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</si>
  <si>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</si>
  <si>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</si>
  <si>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</si>
  <si>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</si>
  <si>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</si>
  <si>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</si>
  <si>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</si>
  <si>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</si>
  <si>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</si>
  <si>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</si>
  <si>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</si>
  <si>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</si>
  <si>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</si>
  <si>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</si>
  <si>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</si>
  <si>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</si>
  <si>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</si>
  <si>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</si>
  <si>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</si>
  <si>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</si>
  <si>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</si>
  <si>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</si>
  <si>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</si>
  <si>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</si>
  <si>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</si>
  <si>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</si>
  <si>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</si>
  <si>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</si>
  <si>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</si>
  <si>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</si>
  <si>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</si>
  <si>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</si>
  <si>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</si>
  <si>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</si>
  <si>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</si>
  <si>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</si>
  <si>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</si>
  <si>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</si>
  <si>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</si>
  <si>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</si>
  <si>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</si>
  <si>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</si>
  <si>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</si>
  <si>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</si>
  <si>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</si>
  <si>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</si>
  <si>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</si>
  <si>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</si>
  <si>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</si>
  <si>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</si>
  <si>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</si>
  <si>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</si>
  <si>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</si>
  <si>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</si>
  <si>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</si>
  <si>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</si>
  <si>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</si>
  <si>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</si>
  <si>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</si>
  <si>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</si>
  <si>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</si>
  <si>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</si>
  <si>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</si>
  <si>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</si>
  <si>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</si>
  <si>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</si>
  <si>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</si>
  <si>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</si>
  <si>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</si>
  <si>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</si>
  <si>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</si>
  <si>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</si>
  <si>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</si>
  <si>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</si>
  <si>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</si>
  <si>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</si>
  <si>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</si>
  <si>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</si>
  <si>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</si>
  <si>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</si>
  <si>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</si>
  <si>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</si>
  <si>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</si>
  <si>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</si>
  <si>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</si>
  <si>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</si>
  <si>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</si>
  <si>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</si>
  <si>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</si>
  <si>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</si>
  <si>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</si>
  <si>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</si>
  <si>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</si>
  <si>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</si>
  <si>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</si>
  <si>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</si>
  <si>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</si>
  <si>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</si>
  <si>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</si>
  <si>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</si>
  <si>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</si>
  <si>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</si>
  <si>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</si>
  <si>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</si>
  <si>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</si>
  <si>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</si>
  <si>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</si>
  <si>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</si>
  <si>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</si>
  <si>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</si>
  <si>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</si>
  <si>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</si>
  <si>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</si>
  <si>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</si>
  <si>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</si>
  <si>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</si>
  <si>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</si>
  <si>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</si>
  <si>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</si>
  <si>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</si>
  <si>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</si>
  <si>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</si>
  <si>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</si>
  <si>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</si>
  <si>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</si>
  <si>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</si>
  <si>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</si>
  <si>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</si>
  <si>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</si>
  <si>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</si>
  <si>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</si>
  <si>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</si>
  <si>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</si>
  <si>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</si>
  <si>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</si>
  <si>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</si>
  <si>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</si>
  <si>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</si>
  <si>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</si>
  <si>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</si>
  <si>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</si>
  <si>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</si>
  <si>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</si>
  <si>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</si>
  <si>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</si>
  <si>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</si>
  <si>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</si>
  <si>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</si>
  <si>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</si>
  <si>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</si>
  <si>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</si>
  <si>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</si>
  <si>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</si>
  <si>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</si>
  <si>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</si>
  <si>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</si>
  <si>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</si>
  <si>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</si>
  <si>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</si>
  <si>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</si>
  <si>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</si>
  <si>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</si>
  <si>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</si>
  <si>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</si>
  <si>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</si>
  <si>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</si>
  <si>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</si>
  <si>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</si>
  <si>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</si>
  <si>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</si>
  <si>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</si>
  <si>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</si>
  <si>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</si>
  <si>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</si>
  <si>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</si>
  <si>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</si>
  <si>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</si>
  <si>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</si>
  <si>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</si>
  <si>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</si>
  <si>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</si>
  <si>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</si>
  <si>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</si>
  <si>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</si>
  <si>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</si>
  <si>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</si>
  <si>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</si>
  <si>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</si>
  <si>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</si>
  <si>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</si>
  <si>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</si>
  <si>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</si>
  <si>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</si>
  <si>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</si>
  <si>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</si>
  <si>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</si>
  <si>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</si>
  <si>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</si>
  <si>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</si>
  <si>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</si>
  <si>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</si>
  <si>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</si>
  <si>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</si>
  <si>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</si>
  <si>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</si>
  <si>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</si>
  <si>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</si>
  <si>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</si>
  <si>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</si>
  <si>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</si>
  <si>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</si>
  <si>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</si>
  <si>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</si>
  <si>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</si>
  <si>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</si>
  <si>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</si>
  <si>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</si>
  <si>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</si>
  <si>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</si>
  <si>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</si>
  <si>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</si>
  <si>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</si>
  <si>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</si>
  <si>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</si>
  <si>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</si>
  <si>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</si>
  <si>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</si>
  <si>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</si>
  <si>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</si>
  <si>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</si>
  <si>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</si>
  <si>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</si>
  <si>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</si>
  <si>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</si>
  <si>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</si>
  <si>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</si>
  <si>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</si>
  <si>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</si>
  <si>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</si>
  <si>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</si>
  <si>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</si>
  <si>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</si>
  <si>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</si>
  <si>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</si>
  <si>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</si>
  <si>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</si>
  <si>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</si>
  <si>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</si>
  <si>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</si>
  <si>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</si>
  <si>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</si>
  <si>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</si>
  <si>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</si>
  <si>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</si>
  <si>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</si>
  <si>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</si>
  <si>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</si>
  <si>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</si>
  <si>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</si>
  <si>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</si>
  <si>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</si>
  <si>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</si>
  <si>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</si>
  <si>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</si>
  <si>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</si>
  <si>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</si>
  <si>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</si>
  <si>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</si>
  <si>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</si>
  <si>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</si>
  <si>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</si>
  <si>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</si>
  <si>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</si>
  <si>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</si>
  <si>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</si>
  <si>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</si>
  <si>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</si>
  <si>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</si>
  <si>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</si>
  <si>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</si>
  <si>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</si>
  <si>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</si>
  <si>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</si>
  <si>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</si>
  <si>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</si>
  <si>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</si>
  <si>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</si>
  <si>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</si>
  <si>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</si>
  <si>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</si>
  <si>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</si>
  <si>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</si>
  <si>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</si>
  <si>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</si>
  <si>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</si>
  <si>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</si>
  <si>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</si>
  <si>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</si>
  <si>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</si>
  <si>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</si>
  <si>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</si>
  <si>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</si>
  <si>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</si>
  <si>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</si>
  <si>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</si>
  <si>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</si>
  <si>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</si>
  <si>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</si>
  <si>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</si>
  <si>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</si>
  <si>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</si>
  <si>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</si>
  <si>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</si>
  <si>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</si>
  <si>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</si>
  <si>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</si>
  <si>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</si>
  <si>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</si>
  <si>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</si>
  <si>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</si>
  <si>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</si>
  <si>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</si>
  <si>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</si>
  <si>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</si>
  <si>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</si>
  <si>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</si>
  <si>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</si>
  <si>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</si>
  <si>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</si>
  <si>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</si>
  <si>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</si>
  <si>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</si>
  <si>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</si>
  <si>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</si>
  <si>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</si>
  <si>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</si>
  <si>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</si>
  <si>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</si>
  <si>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</si>
  <si>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</si>
  <si>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</si>
  <si>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</si>
  <si>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</si>
  <si>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</si>
  <si>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</si>
  <si>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</si>
  <si>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</si>
  <si>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</si>
  <si>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</si>
  <si>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</si>
  <si>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</si>
  <si>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</si>
  <si>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</si>
  <si>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</si>
  <si>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</si>
  <si>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</si>
  <si>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</si>
  <si>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</si>
  <si>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</si>
  <si>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</si>
  <si>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</si>
  <si>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</si>
  <si>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</si>
  <si>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</si>
  <si>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</si>
  <si>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</si>
  <si>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</si>
  <si>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</si>
  <si>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</si>
  <si>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</si>
  <si>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</si>
  <si>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</si>
  <si>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</si>
  <si>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</si>
  <si>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</si>
  <si>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</si>
  <si>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</si>
  <si>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</si>
  <si>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</si>
  <si>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</si>
  <si>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</si>
  <si>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</si>
  <si>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</si>
  <si>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</si>
  <si>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</si>
  <si>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</si>
  <si>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</si>
  <si>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</si>
  <si>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</si>
  <si>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</si>
  <si>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</si>
  <si>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</si>
  <si>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</si>
  <si>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</si>
  <si>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</si>
  <si>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</si>
  <si>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</si>
  <si>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</si>
  <si>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</si>
  <si>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</si>
  <si>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</si>
  <si>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</si>
  <si>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</si>
  <si>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</si>
  <si>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</si>
  <si>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</si>
  <si>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</si>
  <si>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</si>
  <si>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</si>
  <si>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</si>
  <si>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</si>
  <si>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</si>
  <si>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</si>
  <si>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</si>
  <si>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</si>
  <si>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</si>
  <si>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</si>
  <si>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</si>
  <si>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</si>
  <si>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</si>
  <si>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</si>
  <si>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</si>
  <si>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</si>
  <si>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</si>
  <si>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</si>
  <si>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</si>
  <si>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</si>
  <si>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</si>
  <si>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</si>
  <si>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</si>
  <si>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</si>
  <si>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</si>
  <si>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</si>
  <si>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</si>
  <si>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</si>
  <si>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</si>
  <si>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</si>
  <si>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</si>
  <si>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</si>
  <si>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</si>
  <si>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</si>
  <si>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</si>
  <si>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</si>
  <si>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</si>
  <si>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</si>
  <si>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</si>
  <si>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</si>
  <si>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</si>
  <si>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</si>
  <si>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</si>
  <si>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</si>
  <si>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</si>
  <si>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</si>
  <si>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</si>
  <si>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</si>
  <si>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</si>
  <si>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</si>
  <si>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</si>
  <si>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</si>
  <si>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</si>
  <si>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</si>
  <si>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</si>
  <si>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</si>
  <si>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</si>
  <si>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</si>
  <si>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</si>
  <si>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</si>
  <si>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</si>
  <si>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</si>
  <si>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</si>
  <si>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</si>
  <si>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</si>
  <si>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</si>
  <si>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</si>
  <si>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</si>
  <si>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</si>
  <si>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</si>
  <si>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</si>
  <si>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</si>
  <si>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</si>
  <si>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</si>
  <si>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</si>
  <si>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</si>
  <si>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</si>
  <si>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</si>
  <si>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</si>
  <si>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</si>
  <si>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</si>
  <si>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</si>
  <si>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</si>
  <si>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</si>
  <si>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</si>
  <si>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</si>
  <si>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</si>
  <si>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</si>
  <si>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</si>
  <si>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</si>
  <si>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</si>
  <si>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</si>
  <si>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</si>
  <si>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</si>
  <si>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</si>
  <si>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</si>
  <si>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</si>
  <si>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</si>
  <si>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</si>
  <si>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</si>
  <si>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</si>
  <si>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</si>
  <si>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</si>
  <si>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</si>
  <si>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</si>
  <si>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</si>
  <si>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</si>
  <si>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</si>
  <si>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</si>
  <si>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</si>
  <si>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</si>
  <si>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</si>
  <si>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</si>
  <si>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</si>
  <si>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</si>
  <si>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</si>
  <si>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</si>
  <si>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</si>
  <si>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</si>
  <si>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</si>
  <si>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</si>
  <si>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</si>
  <si>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</si>
  <si>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</si>
  <si>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</si>
  <si>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</si>
  <si>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</si>
  <si>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</si>
  <si>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</si>
  <si>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</si>
  <si>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</si>
  <si>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</si>
  <si>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</si>
  <si>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</si>
  <si>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</si>
  <si>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</si>
  <si>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</si>
  <si>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</si>
  <si>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</si>
  <si>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</si>
  <si>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</si>
  <si>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</si>
  <si>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</si>
  <si>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</si>
  <si>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</si>
  <si>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</si>
  <si>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</si>
  <si>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</si>
  <si>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</si>
  <si>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</si>
  <si>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</si>
  <si>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</si>
  <si>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</si>
  <si>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</si>
  <si>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</si>
  <si>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</si>
  <si>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</si>
  <si>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</si>
  <si>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</si>
  <si>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</si>
  <si>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</si>
  <si>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</si>
  <si>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</si>
  <si>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</si>
  <si>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</si>
  <si>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</si>
  <si>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</si>
  <si>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</si>
  <si>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</si>
  <si>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</si>
  <si>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</si>
  <si>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</si>
  <si>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</si>
  <si>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</si>
  <si>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</si>
  <si>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</si>
  <si>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</si>
  <si>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</si>
  <si>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</si>
  <si>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</si>
  <si>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</si>
  <si>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</si>
  <si>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</si>
  <si>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</si>
  <si>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</si>
  <si>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</si>
  <si>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</si>
  <si>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</si>
  <si>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</si>
  <si>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</si>
  <si>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</si>
  <si>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</si>
  <si>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</si>
  <si>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</si>
  <si>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</si>
  <si>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</si>
  <si>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</si>
  <si>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</si>
  <si>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</si>
  <si>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</si>
  <si>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</si>
  <si>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</si>
  <si>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</si>
  <si>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</si>
  <si>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</si>
  <si>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</si>
  <si>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</si>
  <si>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</si>
  <si>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</si>
  <si>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</si>
  <si>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</si>
  <si>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</si>
  <si>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</si>
  <si>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</si>
  <si>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</si>
  <si>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</si>
  <si>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</si>
  <si>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</si>
  <si>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</si>
  <si>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</si>
  <si>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</si>
  <si>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</si>
  <si>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</si>
  <si>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</si>
  <si>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</si>
  <si>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</si>
  <si>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</si>
  <si>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</si>
  <si>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</si>
  <si>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</si>
  <si>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</si>
  <si>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</si>
  <si>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</si>
  <si>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</si>
  <si>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</si>
  <si>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</si>
  <si>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</si>
  <si>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</si>
  <si>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</si>
  <si>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</si>
  <si>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</si>
  <si>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</si>
  <si>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</si>
  <si>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</si>
  <si>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</si>
  <si>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</si>
  <si>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</si>
  <si>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</si>
  <si>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</si>
  <si>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</si>
  <si>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</si>
  <si>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</si>
  <si>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</si>
  <si>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</si>
  <si>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</si>
  <si>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</si>
  <si>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</si>
  <si>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</si>
  <si>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</si>
  <si>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</si>
  <si>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</si>
  <si>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</si>
  <si>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</si>
  <si>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</si>
  <si>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</si>
  <si>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</si>
  <si>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</si>
  <si>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</si>
  <si>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</si>
  <si>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</si>
  <si>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</si>
  <si>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</si>
  <si>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</si>
  <si>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</si>
  <si>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</si>
  <si>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</si>
  <si>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</si>
  <si>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</si>
  <si>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</si>
  <si>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</si>
  <si>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</si>
  <si>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</si>
  <si>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</si>
  <si>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</si>
  <si>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</si>
  <si>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</si>
  <si>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</si>
  <si>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</si>
  <si>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</si>
  <si>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</si>
  <si>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</si>
  <si>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</si>
  <si>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</si>
  <si>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</si>
  <si>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</si>
  <si>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</si>
  <si>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</si>
  <si>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</si>
  <si>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</si>
  <si>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</si>
  <si>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</si>
  <si>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</si>
  <si>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</si>
  <si>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</si>
  <si>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</si>
  <si>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</si>
  <si>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</si>
  <si>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</si>
  <si>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</si>
  <si>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</si>
  <si>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</si>
  <si>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</si>
  <si>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</si>
  <si>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</si>
  <si>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</si>
  <si>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</si>
  <si>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</si>
  <si>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</si>
  <si>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</si>
  <si>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</si>
  <si>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</si>
  <si>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</si>
  <si>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</si>
  <si>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</si>
  <si>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</si>
  <si>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</si>
  <si>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</si>
  <si>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</si>
  <si>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</si>
  <si>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</si>
  <si>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</si>
  <si>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</si>
  <si>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</si>
  <si>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</si>
  <si>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</si>
  <si>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</si>
  <si>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</si>
  <si>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</si>
  <si>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</si>
  <si>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</si>
  <si>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</si>
  <si>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</si>
  <si>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</si>
  <si>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</si>
  <si>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</si>
  <si>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</si>
  <si>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</si>
  <si>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</si>
  <si>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</si>
  <si>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</si>
  <si>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</si>
  <si>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</si>
  <si>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</si>
  <si>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</si>
  <si>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</si>
  <si>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</si>
  <si>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</si>
  <si>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</si>
  <si>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</si>
  <si>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</si>
  <si>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</si>
  <si>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</si>
  <si>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</si>
  <si>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</si>
  <si>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</si>
  <si>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</si>
  <si>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</si>
  <si>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</si>
  <si>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</si>
  <si>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</si>
  <si>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</si>
  <si>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</si>
  <si>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</si>
  <si>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</si>
  <si>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</si>
  <si>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</si>
  <si>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</si>
  <si>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</si>
  <si>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</si>
  <si>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</si>
  <si>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</si>
  <si>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</si>
  <si>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</si>
  <si>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</si>
  <si>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</si>
  <si>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</si>
  <si>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</si>
  <si>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</si>
  <si>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</si>
  <si>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</si>
  <si>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</si>
  <si>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</si>
  <si>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</si>
  <si>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</si>
  <si>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</si>
  <si>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</si>
  <si>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</si>
  <si>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</si>
  <si>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</si>
  <si>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</si>
  <si>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</si>
  <si>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</si>
  <si>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</si>
  <si>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</si>
  <si>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</si>
  <si>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</si>
  <si>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</si>
  <si>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</si>
  <si>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</si>
  <si>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</si>
  <si>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</si>
  <si>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</si>
  <si>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</si>
  <si>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</si>
  <si>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</si>
  <si>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</si>
  <si>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</si>
  <si>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</si>
  <si>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</si>
  <si>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</si>
  <si>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</si>
  <si>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</si>
  <si>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</si>
  <si>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</si>
  <si>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</si>
  <si>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</si>
  <si>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</si>
  <si>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</si>
  <si>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</si>
  <si>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</si>
  <si>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</si>
  <si>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</si>
  <si>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</si>
  <si>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</si>
  <si>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</si>
  <si>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</si>
  <si>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</si>
  <si>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</si>
  <si>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</si>
  <si>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</si>
  <si>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</si>
  <si>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</si>
  <si>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</si>
  <si>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</si>
  <si>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</si>
  <si>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</si>
  <si>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</si>
  <si>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</si>
  <si>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</si>
  <si>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</si>
  <si>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</si>
  <si>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</si>
  <si>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</si>
  <si>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</si>
  <si>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</si>
  <si>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</si>
  <si>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</si>
  <si>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</si>
  <si>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</si>
  <si>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</si>
  <si>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</si>
  <si>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</si>
  <si>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</si>
  <si>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</si>
  <si>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</si>
  <si>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</si>
  <si>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</si>
  <si>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</si>
  <si>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</si>
  <si>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</si>
  <si>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</si>
  <si>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</si>
  <si>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</si>
  <si>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</si>
  <si>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</si>
  <si>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</si>
  <si>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</si>
  <si>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</si>
  <si>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</si>
  <si>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</si>
  <si>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</si>
  <si>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</si>
  <si>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</si>
  <si>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</si>
  <si>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</si>
  <si>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</si>
  <si>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</si>
  <si>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</si>
  <si>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</si>
  <si>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</si>
  <si>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</si>
  <si>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</si>
  <si>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</si>
  <si>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</si>
  <si>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</si>
  <si>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</si>
  <si>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</si>
  <si>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</si>
  <si>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</si>
  <si>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</si>
  <si>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</si>
  <si>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</si>
  <si>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</si>
  <si>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</si>
  <si>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</si>
  <si>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</si>
  <si>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</si>
  <si>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</si>
  <si>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</si>
  <si>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</si>
  <si>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</si>
  <si>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</si>
  <si>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</si>
  <si>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</si>
  <si>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</si>
  <si>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</si>
  <si>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</si>
  <si>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</si>
  <si>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</si>
  <si>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</si>
  <si>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</si>
  <si>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</si>
  <si>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</si>
  <si>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</si>
  <si>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</si>
  <si>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</si>
  <si>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</si>
  <si>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</si>
  <si>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</si>
  <si>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</si>
  <si>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</si>
  <si>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</si>
  <si>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</si>
  <si>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</si>
  <si>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</si>
  <si>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</si>
  <si>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</si>
  <si>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</si>
  <si>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</si>
  <si>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</si>
  <si>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</si>
  <si>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</si>
  <si>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</si>
  <si>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</si>
  <si>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</si>
  <si>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</si>
  <si>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</si>
  <si>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</si>
  <si>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</si>
  <si>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</si>
  <si>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</si>
  <si>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</si>
  <si>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</si>
  <si>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</si>
  <si>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</si>
  <si>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</si>
  <si>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</si>
  <si>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</si>
  <si>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</si>
  <si>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</si>
  <si>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</si>
  <si>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</si>
  <si>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</si>
  <si>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</si>
  <si>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</si>
  <si>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</si>
  <si>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</si>
  <si>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</si>
  <si>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</si>
  <si>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</si>
  <si>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</si>
  <si>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</si>
  <si>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</si>
  <si>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</si>
  <si>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</si>
  <si>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</si>
  <si>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</si>
  <si>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</si>
  <si>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</si>
  <si>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</si>
  <si>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</si>
  <si>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</si>
  <si>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</si>
  <si>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</si>
  <si>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</si>
  <si>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</si>
  <si>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</si>
  <si>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</si>
  <si>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</si>
  <si>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</si>
  <si>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</si>
  <si>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</si>
  <si>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</si>
  <si>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</si>
  <si>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</si>
  <si>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</si>
  <si>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</si>
  <si>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</si>
  <si>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</si>
  <si>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</si>
  <si>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</si>
  <si>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</si>
  <si>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</si>
  <si>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</si>
  <si>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</si>
  <si>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</si>
  <si>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</si>
  <si>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</si>
  <si>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</si>
  <si>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</si>
  <si>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</si>
  <si>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</si>
  <si>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</si>
  <si>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</si>
  <si>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</si>
  <si>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</si>
  <si>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</si>
  <si>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</si>
  <si>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</si>
  <si>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</si>
  <si>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</si>
  <si>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</si>
  <si>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</si>
  <si>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</si>
  <si>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</si>
  <si>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</si>
  <si>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</si>
  <si>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</si>
  <si>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</si>
  <si>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</si>
  <si>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</si>
  <si>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</si>
  <si>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</si>
  <si>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</si>
  <si>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</si>
  <si>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</si>
  <si>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</si>
  <si>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</si>
  <si>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</si>
  <si>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</si>
  <si>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</si>
  <si>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</si>
  <si>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</si>
  <si>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</si>
  <si>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</si>
  <si>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</si>
  <si>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</si>
  <si>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</si>
  <si>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</si>
  <si>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</si>
  <si>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</si>
  <si>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</si>
  <si>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</si>
  <si>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</si>
  <si>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</si>
  <si>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</si>
  <si>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</si>
  <si>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</si>
  <si>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</si>
  <si>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</si>
  <si>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</si>
  <si>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</si>
  <si>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</si>
  <si>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</si>
  <si>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</si>
  <si>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</si>
  <si>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</si>
  <si>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</si>
  <si>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</si>
  <si>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</si>
  <si>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</si>
  <si>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</si>
  <si>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</si>
  <si>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</si>
  <si>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</si>
  <si>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</si>
  <si>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</si>
  <si>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</si>
  <si>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</si>
  <si>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</si>
  <si>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</si>
  <si>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</si>
  <si>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</si>
  <si>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</si>
  <si>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</si>
  <si>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</si>
  <si>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</si>
  <si>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</si>
  <si>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</si>
  <si>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</si>
  <si>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</si>
  <si>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</si>
  <si>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</si>
  <si>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</si>
  <si>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</si>
  <si>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</si>
  <si>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</si>
  <si>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</si>
  <si>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</si>
  <si>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</si>
  <si>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</si>
  <si>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</si>
  <si>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</si>
  <si>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</si>
  <si>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</si>
  <si>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</si>
  <si>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</si>
  <si>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</si>
  <si>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</si>
  <si>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</si>
  <si>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</si>
  <si>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</si>
  <si>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</si>
  <si>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</si>
  <si>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</si>
  <si>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</si>
  <si>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</si>
  <si>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</si>
  <si>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</si>
  <si>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</si>
  <si>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</si>
  <si>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</si>
  <si>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</si>
  <si>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</si>
  <si>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</si>
  <si>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</si>
  <si>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</si>
  <si>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</si>
  <si>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</si>
  <si>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</si>
  <si>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</si>
  <si>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</si>
  <si>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</si>
  <si>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</si>
  <si>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</si>
  <si>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</si>
  <si>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</si>
  <si>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</si>
  <si>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</si>
  <si>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</si>
  <si>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</si>
  <si>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</si>
  <si>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</si>
  <si>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</si>
  <si>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</si>
  <si>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</si>
  <si>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</si>
  <si>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</si>
  <si>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</si>
  <si>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</si>
  <si>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</si>
  <si>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</si>
  <si>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</si>
  <si>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</si>
  <si>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</si>
  <si>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</si>
  <si>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</si>
  <si>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</si>
  <si>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</si>
  <si>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</si>
  <si>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</si>
  <si>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</si>
  <si>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</si>
  <si>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</si>
  <si>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</si>
  <si>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</si>
  <si>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</si>
  <si>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</si>
  <si>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</si>
  <si>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</si>
  <si>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</si>
  <si>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</si>
  <si>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</si>
  <si>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</si>
  <si>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</si>
  <si>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</si>
  <si>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</si>
  <si>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</si>
  <si>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</si>
  <si>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</si>
  <si>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</si>
  <si>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</si>
  <si>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</si>
  <si>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</si>
  <si>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</si>
  <si>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</si>
  <si>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</si>
  <si>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</si>
  <si>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</si>
  <si>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</si>
  <si>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</si>
  <si>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</si>
  <si>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</si>
  <si>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</si>
  <si>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</si>
  <si>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</si>
  <si>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</si>
  <si>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</si>
  <si>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</si>
  <si>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</si>
  <si>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</si>
  <si>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</si>
  <si>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</si>
  <si>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</si>
  <si>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</si>
  <si>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</si>
  <si>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</si>
  <si>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</si>
  <si>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</si>
  <si>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</si>
  <si>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</si>
  <si>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</si>
  <si>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</si>
  <si>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</si>
  <si>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</si>
  <si>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</si>
  <si>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</si>
  <si>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</si>
  <si>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</si>
  <si>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</si>
  <si>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</si>
  <si>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</si>
  <si>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</si>
  <si>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</si>
  <si>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</si>
  <si>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</si>
  <si>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</si>
  <si>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</si>
  <si>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</si>
  <si>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</si>
  <si>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</si>
  <si>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</si>
  <si>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</si>
  <si>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</si>
  <si>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</si>
  <si>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</si>
  <si>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</si>
  <si>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</si>
  <si>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</si>
  <si>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</si>
  <si>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</si>
  <si>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</si>
  <si>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</si>
  <si>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</si>
  <si>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</si>
  <si>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</si>
  <si>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</si>
  <si>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</si>
  <si>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</si>
  <si>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</si>
  <si>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</si>
  <si>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</si>
  <si>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</si>
  <si>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</si>
  <si>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</si>
  <si>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</si>
  <si>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</si>
  <si>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</si>
  <si>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</si>
  <si>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</si>
  <si>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</si>
  <si>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</si>
  <si>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</si>
  <si>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</si>
  <si>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</si>
  <si>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</si>
  <si>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</si>
  <si>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</si>
  <si>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</si>
  <si>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</si>
  <si>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</si>
  <si>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</si>
  <si>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</si>
  <si>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</si>
  <si>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</si>
  <si>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</si>
  <si>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</si>
  <si>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</si>
  <si>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</si>
  <si>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</si>
  <si>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</si>
  <si>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</si>
  <si>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</si>
  <si>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</si>
  <si>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</si>
  <si>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</si>
  <si>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</si>
  <si>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</si>
  <si>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</si>
  <si>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</si>
  <si>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</si>
  <si>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</si>
  <si>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</si>
  <si>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</si>
  <si>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</si>
  <si>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</si>
  <si>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</si>
  <si>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</si>
  <si>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</si>
  <si>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</si>
  <si>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</si>
  <si>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</si>
  <si>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</si>
  <si>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</si>
  <si>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</si>
  <si>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</si>
  <si>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</si>
  <si>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</si>
  <si>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</si>
  <si>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</si>
  <si>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</si>
  <si>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</si>
  <si>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</si>
  <si>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</si>
  <si>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</si>
  <si>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</si>
  <si>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</si>
  <si>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</si>
  <si>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</si>
  <si>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</si>
  <si>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</si>
  <si>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</si>
  <si>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</si>
  <si>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</si>
  <si>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</si>
  <si>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</si>
  <si>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</si>
  <si>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</si>
  <si>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</si>
  <si>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</si>
  <si>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</si>
  <si>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</si>
  <si>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</si>
  <si>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</si>
  <si>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</si>
  <si>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</si>
  <si>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</si>
  <si>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</si>
  <si>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</si>
  <si>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</si>
  <si>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</si>
  <si>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</si>
  <si>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</si>
  <si>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</si>
  <si>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</si>
  <si>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</si>
  <si>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</si>
  <si>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</si>
  <si>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</si>
  <si>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</si>
  <si>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</si>
  <si>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</si>
  <si>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</si>
  <si>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</si>
  <si>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</si>
  <si>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</si>
  <si>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</si>
  <si>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</si>
  <si>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</si>
  <si>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</si>
  <si>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</si>
  <si>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</si>
  <si>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</si>
  <si>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</si>
  <si>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</si>
  <si>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</si>
  <si>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</si>
  <si>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</si>
  <si>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</si>
  <si>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</si>
  <si>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</si>
  <si>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</si>
  <si>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</si>
  <si>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</si>
  <si>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</si>
  <si>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</si>
  <si>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</si>
  <si>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</si>
  <si>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</si>
  <si>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</si>
  <si>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</si>
  <si>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</si>
  <si>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</si>
  <si>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</si>
  <si>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</si>
  <si>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</si>
  <si>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</si>
  <si>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</si>
  <si>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</si>
  <si>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</si>
  <si>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</si>
  <si>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</si>
  <si>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</si>
  <si>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</si>
  <si>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</si>
  <si>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</si>
  <si>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</si>
  <si>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</si>
  <si>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</si>
  <si>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</si>
  <si>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</si>
  <si>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</si>
  <si>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</si>
  <si>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</si>
  <si>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</si>
  <si>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</si>
  <si>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</si>
  <si>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</si>
  <si>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</si>
  <si>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</si>
  <si>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</si>
  <si>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</si>
  <si>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</si>
  <si>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</si>
  <si>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</si>
  <si>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</si>
  <si>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</si>
  <si>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</si>
  <si>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</si>
  <si>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</si>
  <si>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</si>
  <si>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</si>
  <si>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</si>
  <si>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</si>
  <si>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</si>
  <si>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</si>
  <si>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</si>
  <si>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</si>
  <si>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</si>
  <si>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</si>
  <si>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</si>
  <si>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</si>
  <si>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</si>
  <si>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</si>
  <si>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</si>
  <si>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</si>
  <si>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</si>
  <si>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</si>
  <si>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</si>
  <si>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</si>
  <si>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</si>
  <si>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</si>
  <si>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</si>
  <si>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</si>
  <si>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</si>
  <si>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</si>
  <si>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</si>
  <si>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</si>
  <si>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</si>
  <si>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</si>
  <si>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</si>
  <si>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</si>
  <si>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</si>
  <si>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</si>
  <si>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</si>
  <si>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</si>
  <si>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</si>
  <si>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</si>
  <si>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</si>
  <si>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</si>
  <si>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</si>
  <si>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</si>
  <si>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</si>
  <si>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</si>
  <si>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</si>
  <si>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</si>
  <si>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</si>
  <si>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</si>
  <si>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</si>
  <si>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</si>
  <si>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</si>
  <si>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</si>
  <si>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</si>
  <si>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</si>
  <si>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</si>
  <si>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</si>
  <si>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</si>
  <si>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</si>
  <si>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</si>
  <si>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</si>
  <si>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</si>
  <si>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</si>
  <si>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</si>
  <si>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</si>
  <si>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</si>
  <si>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</si>
  <si>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</si>
  <si>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</si>
  <si>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</si>
  <si>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</si>
  <si>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</si>
  <si>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</si>
  <si>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</si>
  <si>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</si>
  <si>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</si>
  <si>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</si>
  <si>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</si>
  <si>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</si>
  <si>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</si>
  <si>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</si>
  <si>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</si>
  <si>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</si>
  <si>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</si>
  <si>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</si>
  <si>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</si>
  <si>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</si>
  <si>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</si>
  <si>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</si>
  <si>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</si>
  <si>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</si>
  <si>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</si>
  <si>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</si>
  <si>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</si>
  <si>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</si>
  <si>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</si>
  <si>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</si>
  <si>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</si>
  <si>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</si>
  <si>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</si>
  <si>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</si>
  <si>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</si>
  <si>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</si>
  <si>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</si>
  <si>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</si>
  <si>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</si>
  <si>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</si>
  <si>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</si>
  <si>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</si>
  <si>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</si>
  <si>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</si>
  <si>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</si>
  <si>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</si>
  <si>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</si>
  <si>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</si>
  <si>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</si>
  <si>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</si>
  <si>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</si>
  <si>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</si>
  <si>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</si>
  <si>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</si>
  <si>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</si>
  <si>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</si>
  <si>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</si>
  <si>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</si>
  <si>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</si>
  <si>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</si>
  <si>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</si>
  <si>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</si>
  <si>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</si>
  <si>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</si>
  <si>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</si>
  <si>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</si>
  <si>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</si>
  <si>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</si>
  <si>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</si>
  <si>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</si>
  <si>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</si>
  <si>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</si>
  <si>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</si>
  <si>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</si>
  <si>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</si>
  <si>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</si>
  <si>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</si>
  <si>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</si>
  <si>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</si>
  <si>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</si>
  <si>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</si>
  <si>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</si>
  <si>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</si>
  <si>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</si>
  <si>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</si>
  <si>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</si>
  <si>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</si>
  <si>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</si>
  <si>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</si>
  <si>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</si>
  <si>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</si>
  <si>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</si>
  <si>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</si>
  <si>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</si>
  <si>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</si>
  <si>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</si>
  <si>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</si>
  <si>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</si>
  <si>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</si>
  <si>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</si>
  <si>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</si>
  <si>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</si>
  <si>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</si>
  <si>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</si>
  <si>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</si>
  <si>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</si>
  <si>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</si>
  <si>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</si>
  <si>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</si>
  <si>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</si>
  <si>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</si>
  <si>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</si>
  <si>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</si>
  <si>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</si>
  <si>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</si>
  <si>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</si>
  <si>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</si>
  <si>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</si>
  <si>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</si>
  <si>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</si>
  <si>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</si>
  <si>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</si>
  <si>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</si>
  <si>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</si>
  <si>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</si>
  <si>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</si>
  <si>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</si>
  <si>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</si>
  <si>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</si>
  <si>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</si>
  <si>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</si>
  <si>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</si>
  <si>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</si>
  <si>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</si>
  <si>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</si>
  <si>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</si>
  <si>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</si>
  <si>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</si>
  <si>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</si>
  <si>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</si>
  <si>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</si>
  <si>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</si>
  <si>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</si>
  <si>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</si>
  <si>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</si>
  <si>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</si>
  <si>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</si>
  <si>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</si>
  <si>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</si>
  <si>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</si>
  <si>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</si>
  <si>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</si>
  <si>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</si>
  <si>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</si>
  <si>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</si>
  <si>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</si>
  <si>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</si>
  <si>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</si>
  <si>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</si>
  <si>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</si>
  <si>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</si>
  <si>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</si>
  <si>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</si>
  <si>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</si>
  <si>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</si>
  <si>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</si>
  <si>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</si>
  <si>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</si>
  <si>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</si>
  <si>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</si>
  <si>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</si>
  <si>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</si>
  <si>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</si>
  <si>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</si>
  <si>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</si>
  <si>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</si>
  <si>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</si>
  <si>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</si>
  <si>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</si>
  <si>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</si>
  <si>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</si>
  <si>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</si>
  <si>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</si>
  <si>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</si>
  <si>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</si>
  <si>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</si>
  <si>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</si>
  <si>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</si>
  <si>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</si>
  <si>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</si>
  <si>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</si>
  <si>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</si>
  <si>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</si>
  <si>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</si>
  <si>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</si>
  <si>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</si>
  <si>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</si>
  <si>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</si>
  <si>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</si>
  <si>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</si>
  <si>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</si>
  <si>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</si>
  <si>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</si>
  <si>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</si>
  <si>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</si>
  <si>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</si>
  <si>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</si>
  <si>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</si>
  <si>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</si>
  <si>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</si>
  <si>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</si>
  <si>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</si>
  <si>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</si>
  <si>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</si>
  <si>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</si>
  <si>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</si>
  <si>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</si>
  <si>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</si>
  <si>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</si>
  <si>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</si>
  <si>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</si>
  <si>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</si>
  <si>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</si>
  <si>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</si>
  <si>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</si>
  <si>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</si>
  <si>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</si>
  <si>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</si>
  <si>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</si>
  <si>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</si>
  <si>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</si>
  <si>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</si>
  <si>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</si>
  <si>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</si>
  <si>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</si>
  <si>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</si>
  <si>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</si>
  <si>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</si>
  <si>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</si>
  <si>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</si>
  <si>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</si>
  <si>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</si>
  <si>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</si>
  <si>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</si>
  <si>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</si>
  <si>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</si>
  <si>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</si>
  <si>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</si>
  <si>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</si>
  <si>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</si>
  <si>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</si>
  <si>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</si>
  <si>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</si>
  <si>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</si>
  <si>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</si>
  <si>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</si>
  <si>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</si>
  <si>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</si>
  <si>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</si>
  <si>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</si>
  <si>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</si>
  <si>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</si>
  <si>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</si>
  <si>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</si>
  <si>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</si>
  <si>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</si>
  <si>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</si>
  <si>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</si>
  <si>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</si>
  <si>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</si>
  <si>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</si>
  <si>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</si>
  <si>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</si>
  <si>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</si>
  <si>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</si>
  <si>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</si>
  <si>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</si>
  <si>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</si>
  <si>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</si>
  <si>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</si>
  <si>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</si>
  <si>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</si>
  <si>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</si>
  <si>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</si>
  <si>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</si>
  <si>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</si>
  <si>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</si>
  <si>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</si>
  <si>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</si>
  <si>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</si>
  <si>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</si>
  <si>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</si>
  <si>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</si>
  <si>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</si>
  <si>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</si>
  <si>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</si>
  <si>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</si>
  <si>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</si>
  <si>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</si>
  <si>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</si>
  <si>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</si>
  <si>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</si>
  <si>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</si>
  <si>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</si>
  <si>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</si>
  <si>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</si>
  <si>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</si>
  <si>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</si>
  <si>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</si>
  <si>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</si>
  <si>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</si>
  <si>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</si>
  <si>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</si>
  <si>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</si>
  <si>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</si>
  <si>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</si>
  <si>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</si>
  <si>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</si>
  <si>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</si>
  <si>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</si>
  <si>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</si>
  <si>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</si>
  <si>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</si>
  <si>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</si>
  <si>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</si>
  <si>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</si>
  <si>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</si>
  <si>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</si>
  <si>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</si>
  <si>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</si>
  <si>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</si>
  <si>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</si>
  <si>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</si>
  <si>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</si>
  <si>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</si>
  <si>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</si>
  <si>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</si>
  <si>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</si>
  <si>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</si>
  <si>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</si>
  <si>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</si>
  <si>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</si>
  <si>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</si>
  <si>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</si>
  <si>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</si>
  <si>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</si>
  <si>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</si>
  <si>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</si>
  <si>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</si>
  <si>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</si>
  <si>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</si>
  <si>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</si>
  <si>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</si>
  <si>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</si>
  <si>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</si>
  <si>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</si>
  <si>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</si>
  <si>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</si>
  <si>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</si>
  <si>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</si>
  <si>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</si>
  <si>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</si>
  <si>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</si>
  <si>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</si>
  <si>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</si>
  <si>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</si>
  <si>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</si>
  <si>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</si>
  <si>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</si>
  <si>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</si>
  <si>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</si>
  <si>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</si>
  <si>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</si>
  <si>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</si>
  <si>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</si>
  <si>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</si>
  <si>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</si>
  <si>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</si>
  <si>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</si>
  <si>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</si>
  <si>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</si>
  <si>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</si>
  <si>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</si>
  <si>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</si>
  <si>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</si>
  <si>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</si>
  <si>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</si>
  <si>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</si>
  <si>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</si>
  <si>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</si>
  <si>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</si>
  <si>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</si>
  <si>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</si>
  <si>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</si>
  <si>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</si>
  <si>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</si>
  <si>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</si>
  <si>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</si>
  <si>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</si>
  <si>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</si>
  <si>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</si>
  <si>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</si>
  <si>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</si>
  <si>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</si>
  <si>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</si>
  <si>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</si>
  <si>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</si>
  <si>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</si>
  <si>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</si>
  <si>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</si>
  <si>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</si>
  <si>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</si>
  <si>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</si>
  <si>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</si>
  <si>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</si>
  <si>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</si>
  <si>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</si>
  <si>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</si>
  <si>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</si>
  <si>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</si>
  <si>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</si>
  <si>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</si>
  <si>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</si>
  <si>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</si>
  <si>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</si>
  <si>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</si>
  <si>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</si>
  <si>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</si>
  <si>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</si>
  <si>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</si>
  <si>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</si>
  <si>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</si>
  <si>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</si>
  <si>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</si>
  <si>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</si>
  <si>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</si>
  <si>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</si>
  <si>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</si>
  <si>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</si>
  <si>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</si>
  <si>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</si>
  <si>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</si>
  <si>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</si>
  <si>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</si>
  <si>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</si>
  <si>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</si>
  <si>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</si>
  <si>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</si>
  <si>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</si>
  <si>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</si>
  <si>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</si>
  <si>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</si>
  <si>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</si>
  <si>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</si>
  <si>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</si>
  <si>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</si>
  <si>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</si>
  <si>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</si>
  <si>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</si>
  <si>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</si>
  <si>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</si>
  <si>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</si>
  <si>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</si>
  <si>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</si>
  <si>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</si>
  <si>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</si>
  <si>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</si>
  <si>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</si>
  <si>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</si>
  <si>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</si>
  <si>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</si>
  <si>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</si>
  <si>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</si>
  <si>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</si>
  <si>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</si>
  <si>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</si>
  <si>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</si>
  <si>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</si>
  <si>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</si>
  <si>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</si>
  <si>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</si>
  <si>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</si>
  <si>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</si>
  <si>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</si>
  <si>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</si>
  <si>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</si>
  <si>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</si>
  <si>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</si>
  <si>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</si>
  <si>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</si>
  <si>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</si>
  <si>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</si>
  <si>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</si>
  <si>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</si>
  <si>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</si>
  <si>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</si>
  <si>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</si>
  <si>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</si>
  <si>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</si>
  <si>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</si>
  <si>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</si>
  <si>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</si>
  <si>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</si>
  <si>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</si>
  <si>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</si>
  <si>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</si>
  <si>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</si>
  <si>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</si>
  <si>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</si>
  <si>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</si>
  <si>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</si>
  <si>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</si>
  <si>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</si>
  <si>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</si>
  <si>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</si>
  <si>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</si>
  <si>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</si>
  <si>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</si>
  <si>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</si>
  <si>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</si>
  <si>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</si>
  <si>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</si>
  <si>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</si>
  <si>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</si>
  <si>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</si>
  <si>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</si>
  <si>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</si>
  <si>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</si>
  <si>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</si>
  <si>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</si>
  <si>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</si>
  <si>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</si>
  <si>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</si>
  <si>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</si>
  <si>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</si>
  <si>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</si>
  <si>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</si>
  <si>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</si>
  <si>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</si>
  <si>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</si>
  <si>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</si>
  <si>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</si>
  <si>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</si>
  <si>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</si>
  <si>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</si>
  <si>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</si>
  <si>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</si>
  <si>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</si>
  <si>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</si>
  <si>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</si>
  <si>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</si>
  <si>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</si>
  <si>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</si>
  <si>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</si>
  <si>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</si>
  <si>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</si>
  <si>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</si>
  <si>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</si>
  <si>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</si>
  <si>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</si>
  <si>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</si>
  <si>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</si>
  <si>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</si>
  <si>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</si>
  <si>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</si>
  <si>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</si>
  <si>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</si>
  <si>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</si>
  <si>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</si>
  <si>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</si>
  <si>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</si>
  <si>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</si>
  <si>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</si>
  <si>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</si>
  <si>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</si>
  <si>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</si>
  <si>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</si>
  <si>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</si>
  <si>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</si>
  <si>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</si>
  <si>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</si>
  <si>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</si>
  <si>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</si>
  <si>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</si>
  <si>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</si>
  <si>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</si>
  <si>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</si>
  <si>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</si>
  <si>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</si>
  <si>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</si>
  <si>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</si>
  <si>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</si>
  <si>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</si>
  <si>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</si>
  <si>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</si>
  <si>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</si>
  <si>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</si>
  <si>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</si>
  <si>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</si>
  <si>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</si>
  <si>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</si>
  <si>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</si>
  <si>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</si>
  <si>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</si>
  <si>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</si>
  <si>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</si>
  <si>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</si>
  <si>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</si>
  <si>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</si>
  <si>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</si>
  <si>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</si>
  <si>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</si>
  <si>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</si>
  <si>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</si>
  <si>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</si>
  <si>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</si>
  <si>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</si>
  <si>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</si>
  <si>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</si>
  <si>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</si>
  <si>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</si>
  <si>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</si>
  <si>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</si>
  <si>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</si>
  <si>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</si>
  <si>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</si>
  <si>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</si>
  <si>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</si>
  <si>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</si>
  <si>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</si>
  <si>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</si>
  <si>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</si>
  <si>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</si>
  <si>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</si>
  <si>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</si>
  <si>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</si>
  <si>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</si>
  <si>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</si>
  <si>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</si>
  <si>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</si>
  <si>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</si>
  <si>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</si>
  <si>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</si>
  <si>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</si>
  <si>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</si>
  <si>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</si>
  <si>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</si>
  <si>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</si>
  <si>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</si>
  <si>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</si>
  <si>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</si>
  <si>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</si>
  <si>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</si>
  <si>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</si>
  <si>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</si>
  <si>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</si>
  <si>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</si>
  <si>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</si>
  <si>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</si>
  <si>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</si>
  <si>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</si>
  <si>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</si>
  <si>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</si>
  <si>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</si>
  <si>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</si>
  <si>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</si>
  <si>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</si>
  <si>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</si>
  <si>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</si>
  <si>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</si>
  <si>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</si>
  <si>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</si>
  <si>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</si>
  <si>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</si>
  <si>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</si>
  <si>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</si>
  <si>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</si>
  <si>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</si>
  <si>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</si>
  <si>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</si>
  <si>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</si>
  <si>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</si>
  <si>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</si>
  <si>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</si>
  <si>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</si>
  <si>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</si>
  <si>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</si>
  <si>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</si>
  <si>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</si>
  <si>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</si>
  <si>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</si>
  <si>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</si>
  <si>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</si>
  <si>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</si>
  <si>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</si>
  <si>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</si>
  <si>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</si>
  <si>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</si>
  <si>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</si>
  <si>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</si>
  <si>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</si>
  <si>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</si>
  <si>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</si>
  <si>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</si>
  <si>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</si>
  <si>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</si>
  <si>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</si>
  <si>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</si>
  <si>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</si>
  <si>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</si>
  <si>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</si>
  <si>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</si>
  <si>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</si>
  <si>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</si>
  <si>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</si>
  <si>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</si>
  <si>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</si>
  <si>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</si>
  <si>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</si>
  <si>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</si>
  <si>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</si>
  <si>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</si>
  <si>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</si>
  <si>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</si>
  <si>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</si>
  <si>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</si>
  <si>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</si>
  <si>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</si>
  <si>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</si>
  <si>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</si>
  <si>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</si>
  <si>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</si>
  <si>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</si>
  <si>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</si>
  <si>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</si>
  <si>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</si>
  <si>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</si>
  <si>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</si>
  <si>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</si>
  <si>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</si>
  <si>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</si>
  <si>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</si>
  <si>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</si>
  <si>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</si>
  <si>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</si>
  <si>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</si>
  <si>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</si>
  <si>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</si>
  <si>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</si>
  <si>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</si>
  <si>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</si>
  <si>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</si>
  <si>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</si>
  <si>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</si>
  <si>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</si>
  <si>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</si>
  <si>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</si>
  <si>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</si>
  <si>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</si>
  <si>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</si>
  <si>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</si>
  <si>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</si>
  <si>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</si>
  <si>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</si>
  <si>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</si>
  <si>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</si>
  <si>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</si>
  <si>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</si>
  <si>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</si>
  <si>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</si>
  <si>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</si>
  <si>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</si>
  <si>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</si>
  <si>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</si>
  <si>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</si>
  <si>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</si>
  <si>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</si>
  <si>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</si>
  <si>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</si>
  <si>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</si>
  <si>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</si>
  <si>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</si>
  <si>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</si>
  <si>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</si>
  <si>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</si>
  <si>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</si>
  <si>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</si>
  <si>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</si>
  <si>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</si>
  <si>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</si>
  <si>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</si>
  <si>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</si>
  <si>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</si>
  <si>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</si>
  <si>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</si>
  <si>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</si>
  <si>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</si>
  <si>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</si>
  <si>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</si>
  <si>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</si>
  <si>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</si>
  <si>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</si>
  <si>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</si>
  <si>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</si>
  <si>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</si>
  <si>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</si>
  <si>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</si>
  <si>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</si>
  <si>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</si>
  <si>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</si>
  <si>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</si>
  <si>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</si>
  <si>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</si>
  <si>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</si>
  <si>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</si>
  <si>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</si>
  <si>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</si>
  <si>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</si>
  <si>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</si>
  <si>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</si>
  <si>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</si>
  <si>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</si>
  <si>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</si>
  <si>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</si>
  <si>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</si>
  <si>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</si>
  <si>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</si>
  <si>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</si>
  <si>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</si>
  <si>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</si>
  <si>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</si>
  <si>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</si>
  <si>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</si>
  <si>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</si>
  <si>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</si>
  <si>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</si>
  <si>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</si>
  <si>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</si>
  <si>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</si>
  <si>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</si>
  <si>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</si>
  <si>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</si>
  <si>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</si>
  <si>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</si>
  <si>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</si>
  <si>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</si>
  <si>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</si>
  <si>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</si>
  <si>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</si>
  <si>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</si>
  <si>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</si>
  <si>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</si>
  <si>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</si>
  <si>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</si>
  <si>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</si>
  <si>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</si>
  <si>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</si>
  <si>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</si>
  <si>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</si>
  <si>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</si>
  <si>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</si>
  <si>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</si>
  <si>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</si>
  <si>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</si>
  <si>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</si>
  <si>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</si>
  <si>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</si>
  <si>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</si>
  <si>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</si>
  <si>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</si>
  <si>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</si>
  <si>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</si>
  <si>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</si>
  <si>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</si>
  <si>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</si>
  <si>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</si>
  <si>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</si>
  <si>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</si>
  <si>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</si>
  <si>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</si>
  <si>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</si>
  <si>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</si>
  <si>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</si>
  <si>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</si>
  <si>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</si>
  <si>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</si>
  <si>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</si>
  <si>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</si>
  <si>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</si>
  <si>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</si>
  <si>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</si>
  <si>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</si>
  <si>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</si>
  <si>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</si>
  <si>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</si>
  <si>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</si>
  <si>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</si>
  <si>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</si>
  <si>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</si>
  <si>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</si>
  <si>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</si>
  <si>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</si>
  <si>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</si>
  <si>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</si>
  <si>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</si>
  <si>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</si>
  <si>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</si>
  <si>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</si>
  <si>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</si>
  <si>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</si>
  <si>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</si>
  <si>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</si>
  <si>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</si>
  <si>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</si>
  <si>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</si>
  <si>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</si>
  <si>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</si>
  <si>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</si>
  <si>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</si>
  <si>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</si>
  <si>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</si>
  <si>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</si>
  <si>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</si>
  <si>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</si>
  <si>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</si>
  <si>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</si>
  <si>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</si>
  <si>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</si>
  <si>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</si>
  <si>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</si>
  <si>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</si>
  <si>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</si>
  <si>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</si>
  <si>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</si>
  <si>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</si>
  <si>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</si>
  <si>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</si>
  <si>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</si>
  <si>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</si>
  <si>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</si>
  <si>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</si>
  <si>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</si>
  <si>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</si>
  <si>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</si>
  <si>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</si>
  <si>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</si>
  <si>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</si>
  <si>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</si>
  <si>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</si>
  <si>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</si>
  <si>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</si>
  <si>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</si>
  <si>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</si>
  <si>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</si>
  <si>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</si>
  <si>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</si>
  <si>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</si>
  <si>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</si>
  <si>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</si>
  <si>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</si>
  <si>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</si>
  <si>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</si>
  <si>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</si>
  <si>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</si>
  <si>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</si>
  <si>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</si>
  <si>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</si>
  <si>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</si>
  <si>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</si>
  <si>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</si>
  <si>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</si>
  <si>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</si>
  <si>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</si>
  <si>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</si>
  <si>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</si>
  <si>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</si>
  <si>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</si>
  <si>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</si>
  <si>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</si>
  <si>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</si>
  <si>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</si>
  <si>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</si>
  <si>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</si>
  <si>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</si>
  <si>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</si>
  <si>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</si>
  <si>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</si>
  <si>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</si>
  <si>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</si>
  <si>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</si>
  <si>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</si>
  <si>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</si>
  <si>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</si>
  <si>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</si>
  <si>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</si>
  <si>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</si>
  <si>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</si>
  <si>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</si>
  <si>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</si>
  <si>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</si>
  <si>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</si>
  <si>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</si>
  <si>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</si>
  <si>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</si>
  <si>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</si>
  <si>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</si>
  <si>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</si>
  <si>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</si>
  <si>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</si>
  <si>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</si>
  <si>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</si>
  <si>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</si>
  <si>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</si>
  <si>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</si>
  <si>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</si>
  <si>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</si>
  <si>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</si>
  <si>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</si>
  <si>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</si>
  <si>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</si>
  <si>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</si>
  <si>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</si>
  <si>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</si>
  <si>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</si>
  <si>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</si>
  <si>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</si>
  <si>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</si>
  <si>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</si>
  <si>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</si>
  <si>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</si>
  <si>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</si>
  <si>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</si>
  <si>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</si>
  <si>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</si>
  <si>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</si>
  <si>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</si>
  <si>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</si>
  <si>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</si>
  <si>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</si>
  <si>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</si>
  <si>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</si>
  <si>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</si>
  <si>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</si>
  <si>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</si>
  <si>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</si>
  <si>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</si>
  <si>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</si>
  <si>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</si>
  <si>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</si>
  <si>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</si>
  <si>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</si>
  <si>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</si>
  <si>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</si>
  <si>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</si>
  <si>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</si>
  <si>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</si>
  <si>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</si>
  <si>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</si>
  <si>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</si>
  <si>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</si>
  <si>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</si>
  <si>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</si>
  <si>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</si>
  <si>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</si>
  <si>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</si>
  <si>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</si>
  <si>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</si>
  <si>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</si>
  <si>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</si>
  <si>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</si>
  <si>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</si>
  <si>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</si>
  <si>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</si>
  <si>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</si>
  <si>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</si>
  <si>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</si>
  <si>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</si>
  <si>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</si>
  <si>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</si>
  <si>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</si>
  <si>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</si>
  <si>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</si>
  <si>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</si>
  <si>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</si>
  <si>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</si>
  <si>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</si>
  <si>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</si>
  <si>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</si>
  <si>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</si>
  <si>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</si>
  <si>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</si>
  <si>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</si>
  <si>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</si>
  <si>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</si>
  <si>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</si>
  <si>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</si>
  <si>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</si>
  <si>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</si>
  <si>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</si>
  <si>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</si>
  <si>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</si>
  <si>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</si>
  <si>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</si>
  <si>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</si>
  <si>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</si>
  <si>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</si>
  <si>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</si>
  <si>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</si>
  <si>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</si>
  <si>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</si>
  <si>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</si>
  <si>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</si>
  <si>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</si>
  <si>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</si>
  <si>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</si>
  <si>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</si>
  <si>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</si>
  <si>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</si>
  <si>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</si>
  <si>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</si>
  <si>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</si>
  <si>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</si>
  <si>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</si>
  <si>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</si>
  <si>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</si>
  <si>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</si>
  <si>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</si>
  <si>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</si>
  <si>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</si>
  <si>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</si>
  <si>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</si>
  <si>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</si>
  <si>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</si>
  <si>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</si>
  <si>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</si>
  <si>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</si>
  <si>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</si>
  <si>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</si>
  <si>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</si>
  <si>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</si>
  <si>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</si>
  <si>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</si>
  <si>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</si>
  <si>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</si>
  <si>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</si>
  <si>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</si>
  <si>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</si>
  <si>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</si>
  <si>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</si>
  <si>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</si>
  <si>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</si>
  <si>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</si>
  <si>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</si>
  <si>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</si>
  <si>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</si>
  <si>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</si>
  <si>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</si>
  <si>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</si>
  <si>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</si>
  <si>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</si>
  <si>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</si>
  <si>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</si>
  <si>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</si>
  <si>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</si>
  <si>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</si>
  <si>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</si>
  <si>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</si>
  <si>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</si>
  <si>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</si>
  <si>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</si>
  <si>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</si>
  <si>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</si>
  <si>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</si>
  <si>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</si>
  <si>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</si>
  <si>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</si>
  <si>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</si>
  <si>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</si>
  <si>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</si>
  <si>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</si>
  <si>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</si>
  <si>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</si>
  <si>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</si>
  <si>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</si>
  <si>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</si>
  <si>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</si>
  <si>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</si>
  <si>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</si>
  <si>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</si>
  <si>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</si>
  <si>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</si>
  <si>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</si>
  <si>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</si>
  <si>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</si>
  <si>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</si>
  <si>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</si>
  <si>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</si>
  <si>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</si>
  <si>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</si>
  <si>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</si>
  <si>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</si>
  <si>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</si>
  <si>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</si>
  <si>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</si>
  <si>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</si>
  <si>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</si>
  <si>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</si>
  <si>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</si>
  <si>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</si>
  <si>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</si>
  <si>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</si>
  <si>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</si>
  <si>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</si>
  <si>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</si>
  <si>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</si>
  <si>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</si>
  <si>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</si>
  <si>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</si>
  <si>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</si>
  <si>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</si>
  <si>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</si>
  <si>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</si>
  <si>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</si>
  <si>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</si>
  <si>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</si>
  <si>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</si>
  <si>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</si>
  <si>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</si>
  <si>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</si>
  <si>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</si>
  <si>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</si>
  <si>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</si>
  <si>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</si>
  <si>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</si>
  <si>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</si>
  <si>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</si>
  <si>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</si>
  <si>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</si>
  <si>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</si>
  <si>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</si>
  <si>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</si>
  <si>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</si>
  <si>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</si>
  <si>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</si>
  <si>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</si>
  <si>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</si>
  <si>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</si>
  <si>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</si>
  <si>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</si>
  <si>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</si>
  <si>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</si>
  <si>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</si>
  <si>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</si>
  <si>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</si>
  <si>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</si>
  <si>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</si>
  <si>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</si>
  <si>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</si>
  <si>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</si>
  <si>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</si>
  <si>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</si>
  <si>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</si>
  <si>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</si>
  <si>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</si>
  <si>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</si>
  <si>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</si>
  <si>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</si>
  <si>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</si>
  <si>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</si>
  <si>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</si>
  <si>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</si>
  <si>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</si>
  <si>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</si>
  <si>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</si>
  <si>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</si>
  <si>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</si>
  <si>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</si>
  <si>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</si>
  <si>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</si>
  <si>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</si>
  <si>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</si>
  <si>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</si>
  <si>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</si>
  <si>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</si>
  <si>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</si>
  <si>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</si>
  <si>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</si>
  <si>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</si>
  <si>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</si>
  <si>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</si>
  <si>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</si>
  <si>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</si>
  <si>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</si>
  <si>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</si>
  <si>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</si>
  <si>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</si>
  <si>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</si>
  <si>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</si>
  <si>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</si>
  <si>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</si>
  <si>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</si>
  <si>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</si>
  <si>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</si>
  <si>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</si>
  <si>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</si>
  <si>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</si>
  <si>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</si>
  <si>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</si>
  <si>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</si>
  <si>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</si>
  <si>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</si>
  <si>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</si>
  <si>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</si>
  <si>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</si>
  <si>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</si>
  <si>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</si>
  <si>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</si>
  <si>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</si>
  <si>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</si>
  <si>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</si>
  <si>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</si>
  <si>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</si>
  <si>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</si>
  <si>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</si>
  <si>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</si>
  <si>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</si>
  <si>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</si>
  <si>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</si>
  <si>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</si>
  <si>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</si>
  <si>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</si>
  <si>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</si>
  <si>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</si>
  <si>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</si>
  <si>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</si>
  <si>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</si>
  <si>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</si>
  <si>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</si>
  <si>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</si>
  <si>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</si>
  <si>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</si>
  <si>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</si>
  <si>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</si>
  <si>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</si>
  <si>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</si>
  <si>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</si>
  <si>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</si>
  <si>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</si>
  <si>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</si>
  <si>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</si>
  <si>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</si>
  <si>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</si>
  <si>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</si>
  <si>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</si>
  <si>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</si>
  <si>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</si>
  <si>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</si>
  <si>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</si>
  <si>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</si>
  <si>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</si>
  <si>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</si>
  <si>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</si>
  <si>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</si>
  <si>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</si>
  <si>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</si>
  <si>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</si>
  <si>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</si>
  <si>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</si>
  <si>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</si>
  <si>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</si>
  <si>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</si>
  <si>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</si>
  <si>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</si>
  <si>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</si>
  <si>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</si>
  <si>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</si>
  <si>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</si>
  <si>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</si>
  <si>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</si>
  <si>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</si>
  <si>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</si>
  <si>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</si>
  <si>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</si>
  <si>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</si>
  <si>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</si>
  <si>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</si>
  <si>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</si>
  <si>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</si>
  <si>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</si>
  <si>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</si>
  <si>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</si>
  <si>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</si>
  <si>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</si>
  <si>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</si>
  <si>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</si>
  <si>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</si>
  <si>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</si>
  <si>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</si>
  <si>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</si>
  <si>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</si>
  <si>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</si>
  <si>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</si>
  <si>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</si>
  <si>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</si>
  <si>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</si>
  <si>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</si>
  <si>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</si>
  <si>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</si>
  <si>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</si>
  <si>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</si>
  <si>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</si>
  <si>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</si>
  <si>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</si>
  <si>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</si>
  <si>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</si>
  <si>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</si>
  <si>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</si>
  <si>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</si>
  <si>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</si>
  <si>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</si>
  <si>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</si>
  <si>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</si>
  <si>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</si>
  <si>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</si>
  <si>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</si>
  <si>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</si>
  <si>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</si>
  <si>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</si>
  <si>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</si>
  <si>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</si>
  <si>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</si>
  <si>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</si>
  <si>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</si>
  <si>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</si>
  <si>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</si>
  <si>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</si>
  <si>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</si>
  <si>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</si>
  <si>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</si>
  <si>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</si>
  <si>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</si>
  <si>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</si>
  <si>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</si>
  <si>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</si>
  <si>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</si>
  <si>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</si>
  <si>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</si>
  <si>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</si>
  <si>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</si>
  <si>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</si>
  <si>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</si>
  <si>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</si>
  <si>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</si>
  <si>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</si>
  <si>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</si>
  <si>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</si>
  <si>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</si>
  <si>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</si>
  <si>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</si>
  <si>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</si>
  <si>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</si>
  <si>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</si>
  <si>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</si>
  <si>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</si>
  <si>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</si>
  <si>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</si>
  <si>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</si>
  <si>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</si>
  <si>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</si>
  <si>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</si>
  <si>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</si>
  <si>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</si>
  <si>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</si>
  <si>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</si>
  <si>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</si>
  <si>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</si>
  <si>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</si>
  <si>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</si>
  <si>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</si>
  <si>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</si>
  <si>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</si>
  <si>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</si>
  <si>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</si>
  <si>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</si>
  <si>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</si>
  <si>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</si>
  <si>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</si>
  <si>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</si>
  <si>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</si>
  <si>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</si>
  <si>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</si>
  <si>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</si>
  <si>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</si>
  <si>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</si>
  <si>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</si>
  <si>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</si>
  <si>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</si>
  <si>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</si>
  <si>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</si>
  <si>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</si>
  <si>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</si>
  <si>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</si>
  <si>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</si>
  <si>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</si>
  <si>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</si>
  <si>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</si>
  <si>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</si>
  <si>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</si>
  <si>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</si>
  <si>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</si>
  <si>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</si>
  <si>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</si>
  <si>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</si>
  <si>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</si>
  <si>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</si>
  <si>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</si>
  <si>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</si>
  <si>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</si>
  <si>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</si>
  <si>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</si>
  <si>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</si>
  <si>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</si>
  <si>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</si>
  <si>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</si>
  <si>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</si>
  <si>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</si>
  <si>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</si>
  <si>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</si>
  <si>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</si>
  <si>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</si>
  <si>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</si>
  <si>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</si>
  <si>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</si>
  <si>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</si>
  <si>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</si>
  <si>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</si>
  <si>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</si>
  <si>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</si>
  <si>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</si>
  <si>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</si>
  <si>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</si>
  <si>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</si>
  <si>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</si>
  <si>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</si>
  <si>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</si>
  <si>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</si>
  <si>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</si>
  <si>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</si>
  <si>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</si>
  <si>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</si>
  <si>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</si>
  <si>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</si>
  <si>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</si>
  <si>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</si>
  <si>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</si>
  <si>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</si>
  <si>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</si>
  <si>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</si>
  <si>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</si>
  <si>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</si>
  <si>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</si>
  <si>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</si>
  <si>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</si>
  <si>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</si>
  <si>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</si>
  <si>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</si>
  <si>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</si>
  <si>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</si>
  <si>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</si>
  <si>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</si>
  <si>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</si>
  <si>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</si>
  <si>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</si>
  <si>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</si>
  <si>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</si>
  <si>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</si>
  <si>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</si>
  <si>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</si>
  <si>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</si>
  <si>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</si>
  <si>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</si>
  <si>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</si>
  <si>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</si>
  <si>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</si>
  <si>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</si>
  <si>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</si>
  <si>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</si>
  <si>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</si>
  <si>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</si>
  <si>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</si>
  <si>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</si>
  <si>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</si>
  <si>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</si>
  <si>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</si>
  <si>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</si>
  <si>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</si>
  <si>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</si>
  <si>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</si>
  <si>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</si>
  <si>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</si>
  <si>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</si>
  <si>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</si>
  <si>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</si>
  <si>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</si>
  <si>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</si>
  <si>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</si>
  <si>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</si>
  <si>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</si>
  <si>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</si>
  <si>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</si>
  <si>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</si>
  <si>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</si>
  <si>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</si>
  <si>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</si>
  <si>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</si>
  <si>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</si>
  <si>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</si>
  <si>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</si>
  <si>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</si>
  <si>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</si>
  <si>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</si>
  <si>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</si>
  <si>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</si>
  <si>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</si>
  <si>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</si>
  <si>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</si>
  <si>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</si>
  <si>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</si>
  <si>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</si>
  <si>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</si>
  <si>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</si>
  <si>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</si>
  <si>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</si>
  <si>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</si>
  <si>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</si>
  <si>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</si>
  <si>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</si>
  <si>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</si>
  <si>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</si>
  <si>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</si>
  <si>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</si>
  <si>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</si>
  <si>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</si>
  <si>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</si>
  <si>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</si>
  <si>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</si>
  <si>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</si>
  <si>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</si>
  <si>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</si>
  <si>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</si>
  <si>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</si>
  <si>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</si>
  <si>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</si>
  <si>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</si>
  <si>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</si>
  <si>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</si>
  <si>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</si>
  <si>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</si>
  <si>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</si>
  <si>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</si>
  <si>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</si>
  <si>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</si>
  <si>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</si>
  <si>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</si>
  <si>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</si>
  <si>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</si>
  <si>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</si>
  <si>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</si>
  <si>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</si>
  <si>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</si>
  <si>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</si>
  <si>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</si>
  <si>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</si>
  <si>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</si>
  <si>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</si>
  <si>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</si>
  <si>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</si>
  <si>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</si>
  <si>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</si>
  <si>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</si>
  <si>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</si>
  <si>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</si>
  <si>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</si>
  <si>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</si>
  <si>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</si>
  <si>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</si>
  <si>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</si>
  <si>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</si>
  <si>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</si>
  <si>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</si>
  <si>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</si>
  <si>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</si>
  <si>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</si>
  <si>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</si>
  <si>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</si>
  <si>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</si>
  <si>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</si>
  <si>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</si>
  <si>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</si>
  <si>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</si>
  <si>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</si>
  <si>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</si>
  <si>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</si>
  <si>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</si>
  <si>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</si>
  <si>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</si>
  <si>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</si>
  <si>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</si>
  <si>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</si>
  <si>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</si>
  <si>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</si>
  <si>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</si>
  <si>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</si>
  <si>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</si>
  <si>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</si>
  <si>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</si>
  <si>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</si>
  <si>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</si>
  <si>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</si>
  <si>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</si>
  <si>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</si>
  <si>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</si>
  <si>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</si>
  <si>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</si>
  <si>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</si>
  <si>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</si>
  <si>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</si>
  <si>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</si>
  <si>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</si>
  <si>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</si>
  <si>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</si>
  <si>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</si>
  <si>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</si>
  <si>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</si>
  <si>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</si>
  <si>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</si>
  <si>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</si>
  <si>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</si>
  <si>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</si>
  <si>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</si>
  <si>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</si>
  <si>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</si>
  <si>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</si>
  <si>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</si>
  <si>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</si>
  <si>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</si>
  <si>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</si>
  <si>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</si>
  <si>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</si>
  <si>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</si>
  <si>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</si>
  <si>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</si>
  <si>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</si>
  <si>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</si>
  <si>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</si>
  <si>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</si>
  <si>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</si>
  <si>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</si>
  <si>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</si>
  <si>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</si>
  <si>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</si>
  <si>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</si>
  <si>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</si>
  <si>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</si>
  <si>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</si>
  <si>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</si>
  <si>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</si>
  <si>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</si>
  <si>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</si>
  <si>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</si>
  <si>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</si>
  <si>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</si>
  <si>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</si>
  <si>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</si>
  <si>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</si>
  <si>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</si>
  <si>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</si>
  <si>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</si>
  <si>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</si>
  <si>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</si>
  <si>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</si>
  <si>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</si>
  <si>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</si>
  <si>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</si>
  <si>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</si>
  <si>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</si>
  <si>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</si>
  <si>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</si>
  <si>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</si>
  <si>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</si>
  <si>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</si>
  <si>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</si>
  <si>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</si>
  <si>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</si>
  <si>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</si>
  <si>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</si>
  <si>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</si>
  <si>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</si>
  <si>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</si>
  <si>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</si>
  <si>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</si>
  <si>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</si>
  <si>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</si>
  <si>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</si>
  <si>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</si>
  <si>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</si>
  <si>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</si>
  <si>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</si>
  <si>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</si>
  <si>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</si>
  <si>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</si>
  <si>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</si>
  <si>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</si>
  <si>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</si>
  <si>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</si>
  <si>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</si>
  <si>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</si>
  <si>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</si>
  <si>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</si>
  <si>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</si>
  <si>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</si>
  <si>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</si>
  <si>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</si>
  <si>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</si>
  <si>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</si>
  <si>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</si>
  <si>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</si>
  <si>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</si>
  <si>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</si>
  <si>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</si>
  <si>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</si>
  <si>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</si>
  <si>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</si>
  <si>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</si>
  <si>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</si>
  <si>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</si>
  <si>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</si>
  <si>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</si>
  <si>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</si>
  <si>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</si>
  <si>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</si>
  <si>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</si>
  <si>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</si>
  <si>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</si>
  <si>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</si>
  <si>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</si>
  <si>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</si>
  <si>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</si>
  <si>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</si>
  <si>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</si>
  <si>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</si>
  <si>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</si>
  <si>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</si>
  <si>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</si>
  <si>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</si>
  <si>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</si>
  <si>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</si>
  <si>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</si>
  <si>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</si>
  <si>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</si>
  <si>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</si>
  <si>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</si>
  <si>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</si>
  <si>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</si>
  <si>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</si>
  <si>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</si>
  <si>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</si>
  <si>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</si>
  <si>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</si>
  <si>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</si>
  <si>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</si>
  <si>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</si>
  <si>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</si>
  <si>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</si>
  <si>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</si>
  <si>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</si>
  <si>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</si>
  <si>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</si>
  <si>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</si>
  <si>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</si>
  <si>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</si>
  <si>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</si>
  <si>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</si>
  <si>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</si>
  <si>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</si>
  <si>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</si>
  <si>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</si>
  <si>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</si>
  <si>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</si>
  <si>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</si>
  <si>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</si>
  <si>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</si>
  <si>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</si>
  <si>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</si>
  <si>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</si>
  <si>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</si>
  <si>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</si>
  <si>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</si>
  <si>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</si>
  <si>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</si>
  <si>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</si>
  <si>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</si>
  <si>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</si>
  <si>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</si>
  <si>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</si>
  <si>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</si>
  <si>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</si>
  <si>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</si>
  <si>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</si>
  <si>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</si>
  <si>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</si>
  <si>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</si>
  <si>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</si>
  <si>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</si>
  <si>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</si>
  <si>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</si>
  <si>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</si>
  <si>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</si>
  <si>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</si>
  <si>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</si>
  <si>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</si>
  <si>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</si>
  <si>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</si>
  <si>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</si>
  <si>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</si>
  <si>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</si>
  <si>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</si>
  <si>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</si>
  <si>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</si>
  <si>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</si>
  <si>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</si>
  <si>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</si>
  <si>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</si>
  <si>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</si>
  <si>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</si>
  <si>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</si>
  <si>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</si>
  <si>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</si>
  <si>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</si>
  <si>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</si>
  <si>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</si>
  <si>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</si>
  <si>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</si>
  <si>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</si>
  <si>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</si>
  <si>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</si>
  <si>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</si>
  <si>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</si>
  <si>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</si>
  <si>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</si>
  <si>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</si>
  <si>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</si>
  <si>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</si>
  <si>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</si>
  <si>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</si>
  <si>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</si>
  <si>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</si>
  <si>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</si>
  <si>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</si>
  <si>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</si>
  <si>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</si>
  <si>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</si>
  <si>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</si>
  <si>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</si>
  <si>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</si>
  <si>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</si>
  <si>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</si>
  <si>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</si>
  <si>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</si>
  <si>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</si>
  <si>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</si>
  <si>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</si>
  <si>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</si>
  <si>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</si>
  <si>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</si>
  <si>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</si>
  <si>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</si>
  <si>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</si>
  <si>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</si>
  <si>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</si>
  <si>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</si>
  <si>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</si>
  <si>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</si>
  <si>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</si>
  <si>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</si>
  <si>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</si>
  <si>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</si>
  <si>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</si>
  <si>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</si>
  <si>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</si>
  <si>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</si>
  <si>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</si>
  <si>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</si>
  <si>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</si>
  <si>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</si>
  <si>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</si>
  <si>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</si>
  <si>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</si>
  <si>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</si>
  <si>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</si>
  <si>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</si>
  <si>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</si>
  <si>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</si>
  <si>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</si>
  <si>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</si>
  <si>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</si>
  <si>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</si>
  <si>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</si>
  <si>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</si>
  <si>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</si>
  <si>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</si>
  <si>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</si>
  <si>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</si>
  <si>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</si>
  <si>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</si>
  <si>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</si>
  <si>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</si>
  <si>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</si>
  <si>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</si>
  <si>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</si>
  <si>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</si>
  <si>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</si>
  <si>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</si>
  <si>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</si>
  <si>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</si>
  <si>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</si>
  <si>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</si>
  <si>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</si>
  <si>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</si>
  <si>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</si>
  <si>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</si>
  <si>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</si>
  <si>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</si>
  <si>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</si>
  <si>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</si>
  <si>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</si>
  <si>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</si>
  <si>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</si>
  <si>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</si>
  <si>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</si>
  <si>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</si>
  <si>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</si>
  <si>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</si>
  <si>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</si>
  <si>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</si>
  <si>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</si>
  <si>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</si>
  <si>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</si>
  <si>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</si>
  <si>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</si>
  <si>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</si>
  <si>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</si>
  <si>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</si>
  <si>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</si>
  <si>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</si>
  <si>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</si>
  <si>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</si>
  <si>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</si>
  <si>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</si>
  <si>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</si>
  <si>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</si>
  <si>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</si>
  <si>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</si>
  <si>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</si>
  <si>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</si>
  <si>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</si>
  <si>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</si>
  <si>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</si>
  <si>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</si>
  <si>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</si>
  <si>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</si>
  <si>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</si>
  <si>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</si>
  <si>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</si>
  <si>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</si>
  <si>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</si>
  <si>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</si>
  <si>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</si>
  <si>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</si>
  <si>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</si>
  <si>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</si>
  <si>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</si>
  <si>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</si>
  <si>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</si>
  <si>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</si>
  <si>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</si>
  <si>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</si>
  <si>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</si>
  <si>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</si>
  <si>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</si>
  <si>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</si>
  <si>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</si>
  <si>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</si>
  <si>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</si>
  <si>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</si>
  <si>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</si>
  <si>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</si>
  <si>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</si>
  <si>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</si>
  <si>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</si>
  <si>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</si>
  <si>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</si>
  <si>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</si>
  <si>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</si>
  <si>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</si>
  <si>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</si>
  <si>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</si>
  <si>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</si>
  <si>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</si>
  <si>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</si>
  <si>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</si>
  <si>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</si>
  <si>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</si>
  <si>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</si>
  <si>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</si>
  <si>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</si>
  <si>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</si>
  <si>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</si>
  <si>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</si>
  <si>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</si>
  <si>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</si>
  <si>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</si>
  <si>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</si>
  <si>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</si>
  <si>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</si>
  <si>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</si>
  <si>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</si>
  <si>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</si>
  <si>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</si>
  <si>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</si>
  <si>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</si>
  <si>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</si>
  <si>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</si>
  <si>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</si>
  <si>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</si>
  <si>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</si>
  <si>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</si>
  <si>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</si>
  <si>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</si>
  <si>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</si>
  <si>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</si>
  <si>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</si>
  <si>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</si>
  <si>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</si>
  <si>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</si>
  <si>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</si>
  <si>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</si>
  <si>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</si>
  <si>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</si>
  <si>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</si>
  <si>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</si>
  <si>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</si>
  <si>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</si>
  <si>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</si>
  <si>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</si>
  <si>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</si>
  <si>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</si>
  <si>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</si>
  <si>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</si>
  <si>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</si>
  <si>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</si>
  <si>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</si>
  <si>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</si>
  <si>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</si>
  <si>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</si>
  <si>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</si>
  <si>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</si>
  <si>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</si>
  <si>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</si>
  <si>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</si>
  <si>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</si>
  <si>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</si>
  <si>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</si>
  <si>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</si>
  <si>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</si>
  <si>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</si>
  <si>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</si>
  <si>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</si>
  <si>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</si>
  <si>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</si>
  <si>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</si>
  <si>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</si>
  <si>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</si>
  <si>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</si>
  <si>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</si>
  <si>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</si>
  <si>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</si>
  <si>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</si>
  <si>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</si>
  <si>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</si>
  <si>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</si>
  <si>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</si>
  <si>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</si>
  <si>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</si>
  <si>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</si>
  <si>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</si>
  <si>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</si>
  <si>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</si>
  <si>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</si>
  <si>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</si>
  <si>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</si>
  <si>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</si>
  <si>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</si>
  <si>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</si>
  <si>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</si>
  <si>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</si>
  <si>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</si>
  <si>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</si>
  <si>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</si>
  <si>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</si>
  <si>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</si>
  <si>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</si>
  <si>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</si>
  <si>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</si>
  <si>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</si>
  <si>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</si>
  <si>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</si>
  <si>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</si>
  <si>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</si>
  <si>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</si>
  <si>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</si>
  <si>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</si>
  <si>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</si>
  <si>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</si>
  <si>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</si>
  <si>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</si>
  <si>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</si>
  <si>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</si>
  <si>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</si>
  <si>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</si>
  <si>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</si>
  <si>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</si>
  <si>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</si>
  <si>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</si>
  <si>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</si>
  <si>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</si>
  <si>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</si>
  <si>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</si>
  <si>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</si>
  <si>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</si>
  <si>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</si>
  <si>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</si>
  <si>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</si>
  <si>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</si>
  <si>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</si>
  <si>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</si>
  <si>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</si>
  <si>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</si>
  <si>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</si>
  <si>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</si>
  <si>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</si>
  <si>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</si>
  <si>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</si>
  <si>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</si>
  <si>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</si>
  <si>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</si>
  <si>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</si>
  <si>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</si>
  <si>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</si>
  <si>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</si>
  <si>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</si>
  <si>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</si>
  <si>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</si>
  <si>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</si>
  <si>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</si>
  <si>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</si>
  <si>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</si>
  <si>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</si>
  <si>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</si>
  <si>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</si>
  <si>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</si>
  <si>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</si>
  <si>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</si>
  <si>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</si>
  <si>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</si>
  <si>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</si>
  <si>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</si>
  <si>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</si>
  <si>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</si>
  <si>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</si>
  <si>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</si>
  <si>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</si>
  <si>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</si>
  <si>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</si>
  <si>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</si>
  <si>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</si>
  <si>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</si>
  <si>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</si>
  <si>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</si>
  <si>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</si>
  <si>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</si>
  <si>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</si>
  <si>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</si>
  <si>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</si>
  <si>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</si>
  <si>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</si>
  <si>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</si>
  <si>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</si>
  <si>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</si>
  <si>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</si>
  <si>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</si>
  <si>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</si>
  <si>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</si>
  <si>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</si>
  <si>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</si>
  <si>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</si>
  <si>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</si>
  <si>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</si>
  <si>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</si>
  <si>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</si>
  <si>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</si>
  <si>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</si>
  <si>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</si>
  <si>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</si>
  <si>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</si>
  <si>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</si>
  <si>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</si>
  <si>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</si>
  <si>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</si>
  <si>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</si>
  <si>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</si>
  <si>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</si>
  <si>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</si>
  <si>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</si>
  <si>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</si>
  <si>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</si>
  <si>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</si>
  <si>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</si>
  <si>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</si>
  <si>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</si>
  <si>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</si>
  <si>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</si>
  <si>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</si>
  <si>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</si>
  <si>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</si>
  <si>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</si>
  <si>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</si>
  <si>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</si>
  <si>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</si>
  <si>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</si>
  <si>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</si>
  <si>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</si>
  <si>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</si>
  <si>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</si>
  <si>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</si>
  <si>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</si>
  <si>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</si>
  <si>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</si>
  <si>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</si>
  <si>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</si>
  <si>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</si>
  <si>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</si>
  <si>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</si>
  <si>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</si>
  <si>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</si>
  <si>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</si>
  <si>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</si>
  <si>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</si>
  <si>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</si>
  <si>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</si>
  <si>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</si>
  <si>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</si>
  <si>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</si>
  <si>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</si>
  <si>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</si>
  <si>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</si>
  <si>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</si>
  <si>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</si>
  <si>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</si>
  <si>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</si>
  <si>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</si>
  <si>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</si>
  <si>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</si>
  <si>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</si>
  <si>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</si>
  <si>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</si>
  <si>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</si>
  <si>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</si>
  <si>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</si>
  <si>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</si>
  <si>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</si>
  <si>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</si>
  <si>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</si>
  <si>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</si>
  <si>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</si>
  <si>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</si>
  <si>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</si>
  <si>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</si>
  <si>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</si>
  <si>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</si>
  <si>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</si>
  <si>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</si>
  <si>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</si>
  <si>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</si>
  <si>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</si>
  <si>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</si>
  <si>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</si>
  <si>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</si>
  <si>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</si>
  <si>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</si>
  <si>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</si>
  <si>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</si>
  <si>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</si>
  <si>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</si>
  <si>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</si>
  <si>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</si>
  <si>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</si>
  <si>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</si>
  <si>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</si>
  <si>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</si>
  <si>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</si>
  <si>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</si>
  <si>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</si>
  <si>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</si>
  <si>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</si>
  <si>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</si>
  <si>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</si>
  <si>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</si>
  <si>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</si>
  <si>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</si>
  <si>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</si>
  <si>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</si>
  <si>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</si>
  <si>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</si>
  <si>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</si>
  <si>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</si>
  <si>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</si>
  <si>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</si>
  <si>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</si>
  <si>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</si>
  <si>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</si>
  <si>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</si>
  <si>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</si>
  <si>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</si>
  <si>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</si>
  <si>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</si>
  <si>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</si>
  <si>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</si>
  <si>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</si>
  <si>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</si>
  <si>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</si>
  <si>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</si>
  <si>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</si>
  <si>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</si>
  <si>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</si>
  <si>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</si>
  <si>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</si>
  <si>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</si>
  <si>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</si>
  <si>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</si>
  <si>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</si>
  <si>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</si>
  <si>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</si>
  <si>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</si>
  <si>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</si>
  <si>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</si>
  <si>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</si>
  <si>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</si>
  <si>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</si>
  <si>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</si>
  <si>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</si>
  <si>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</si>
  <si>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</si>
  <si>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</si>
  <si>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</si>
  <si>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</si>
  <si>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</si>
  <si>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</si>
  <si>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</si>
  <si>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</si>
  <si>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</si>
  <si>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</si>
  <si>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</si>
  <si>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</si>
  <si>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</si>
  <si>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</si>
  <si>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</si>
  <si>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</si>
  <si>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</si>
  <si>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</si>
  <si>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</si>
  <si>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</si>
  <si>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</si>
  <si>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</si>
  <si>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</si>
  <si>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</si>
  <si>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</si>
  <si>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</si>
  <si>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</si>
  <si>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</si>
  <si>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</si>
  <si>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</si>
  <si>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</si>
  <si>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</si>
  <si>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</si>
  <si>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</si>
  <si>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</si>
  <si>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</si>
  <si>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</si>
  <si>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</si>
  <si>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</si>
  <si>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</si>
  <si>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</si>
  <si>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</si>
  <si>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</si>
  <si>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</si>
  <si>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</si>
  <si>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</si>
  <si>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</si>
  <si>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</si>
  <si>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</si>
  <si>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</si>
  <si>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</si>
  <si>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</si>
  <si>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</si>
  <si>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</si>
  <si>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</si>
  <si>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</si>
  <si>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</si>
  <si>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</si>
  <si>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</si>
  <si>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</si>
  <si>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</si>
  <si>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</si>
  <si>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</si>
  <si>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</si>
  <si>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</si>
  <si>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</si>
  <si>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</si>
  <si>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</si>
  <si>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</si>
  <si>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</si>
  <si>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</si>
  <si>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</si>
  <si>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</si>
  <si>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</si>
  <si>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</si>
  <si>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</si>
  <si>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</si>
  <si>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</si>
  <si>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</si>
  <si>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</si>
  <si>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</si>
  <si>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</si>
  <si>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</si>
  <si>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</si>
  <si>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</si>
  <si>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</si>
  <si>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</si>
  <si>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</si>
  <si>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</si>
  <si>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</si>
  <si>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</si>
  <si>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</si>
  <si>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</si>
  <si>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</si>
  <si>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</si>
  <si>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</si>
  <si>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</si>
  <si>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</si>
  <si>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</si>
  <si>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</si>
  <si>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</si>
  <si>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</si>
  <si>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</si>
  <si>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</si>
  <si>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</si>
  <si>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</si>
  <si>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</si>
  <si>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</si>
  <si>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</si>
  <si>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</si>
  <si>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</si>
  <si>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</si>
  <si>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</si>
  <si>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</si>
  <si>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</si>
  <si>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</si>
  <si>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</si>
  <si>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</si>
  <si>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</si>
  <si>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</si>
  <si>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</si>
  <si>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</si>
  <si>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</si>
  <si>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</si>
  <si>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</si>
  <si>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</si>
  <si>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</si>
  <si>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</si>
  <si>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</si>
  <si>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</si>
  <si>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</si>
  <si>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</si>
  <si>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</si>
  <si>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</si>
  <si>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</si>
  <si>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</si>
  <si>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</si>
  <si>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</si>
  <si>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</si>
  <si>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</si>
  <si>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</si>
  <si>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</si>
  <si>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</si>
  <si>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</si>
  <si>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</si>
  <si>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</si>
  <si>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</si>
  <si>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</si>
  <si>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</si>
  <si>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</si>
  <si>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</si>
  <si>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</si>
  <si>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</si>
  <si>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</si>
  <si>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</si>
  <si>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</si>
  <si>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</si>
  <si>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</si>
  <si>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</si>
  <si>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</si>
  <si>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</si>
  <si>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</si>
  <si>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</si>
  <si>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</si>
  <si>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</si>
  <si>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</si>
  <si>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</si>
  <si>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</si>
  <si>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</si>
  <si>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</si>
  <si>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</si>
  <si>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</si>
  <si>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</si>
  <si>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</si>
  <si>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</si>
  <si>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</si>
  <si>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</si>
  <si>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</si>
  <si>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</si>
  <si>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</si>
  <si>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</si>
  <si>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</si>
  <si>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</si>
  <si>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</si>
  <si>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</si>
  <si>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</si>
  <si>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</si>
  <si>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</si>
  <si>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</si>
  <si>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</si>
  <si>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</si>
  <si>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</si>
  <si>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</si>
  <si>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</si>
  <si>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</si>
  <si>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</si>
  <si>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</si>
  <si>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</si>
  <si>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</si>
  <si>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</si>
  <si>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</si>
  <si>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</si>
  <si>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</si>
  <si>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</si>
  <si>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</si>
  <si>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</si>
  <si>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</si>
  <si>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</si>
  <si>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</si>
  <si>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</si>
  <si>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</si>
  <si>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</si>
  <si>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</si>
  <si>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</si>
  <si>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</si>
  <si>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</si>
  <si>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</si>
  <si>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</si>
  <si>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</si>
  <si>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</si>
  <si>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</si>
  <si>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</si>
  <si>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</si>
  <si>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</si>
  <si>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</si>
  <si>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</si>
  <si>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</si>
  <si>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</si>
  <si>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</si>
  <si>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</si>
  <si>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</si>
  <si>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</si>
  <si>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</si>
  <si>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</si>
  <si>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</si>
  <si>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</si>
  <si>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</si>
  <si>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</si>
  <si>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</si>
  <si>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</si>
  <si>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</si>
  <si>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</si>
  <si>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</si>
  <si>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</si>
  <si>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</si>
  <si>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</si>
  <si>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</si>
  <si>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</si>
  <si>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</si>
  <si>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</si>
  <si>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</si>
  <si>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</si>
  <si>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</si>
  <si>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</si>
  <si>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</si>
  <si>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</si>
  <si>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</si>
  <si>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</si>
  <si>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</si>
  <si>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</si>
  <si>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</si>
  <si>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</si>
  <si>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</si>
  <si>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</si>
  <si>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</si>
  <si>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</si>
  <si>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</si>
  <si>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</si>
  <si>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</si>
  <si>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</si>
  <si>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</si>
  <si>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</si>
  <si>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</si>
  <si>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</si>
  <si>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</si>
  <si>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</si>
  <si>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</si>
  <si>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</si>
  <si>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</si>
  <si>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</si>
  <si>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</si>
  <si>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</si>
  <si>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</si>
  <si>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</si>
  <si>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</si>
  <si>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</si>
  <si>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</si>
  <si>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</si>
  <si>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</si>
  <si>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</si>
  <si>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</si>
  <si>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</si>
  <si>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</si>
  <si>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</si>
  <si>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</si>
  <si>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</si>
  <si>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</si>
  <si>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</si>
  <si>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</si>
  <si>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</si>
  <si>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</si>
  <si>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</si>
  <si>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</si>
  <si>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</si>
  <si>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</si>
  <si>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</si>
  <si>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</si>
  <si>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</si>
  <si>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</si>
  <si>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</si>
  <si>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</si>
  <si>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</si>
  <si>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</si>
  <si>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</si>
  <si>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</si>
  <si>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</si>
  <si>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</si>
  <si>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</si>
  <si>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</si>
  <si>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</si>
  <si>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</si>
  <si>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</si>
  <si>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</si>
  <si>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</si>
  <si>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</si>
  <si>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</si>
  <si>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</si>
  <si>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</si>
  <si>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</si>
  <si>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</si>
  <si>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</si>
  <si>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</si>
  <si>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</si>
  <si>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</si>
  <si>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</si>
  <si>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</si>
  <si>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</si>
  <si>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</si>
  <si>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</si>
  <si>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</si>
  <si>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</si>
  <si>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</si>
  <si>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</si>
  <si>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</si>
  <si>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</si>
  <si>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</si>
  <si>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</si>
  <si>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</si>
  <si>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</si>
  <si>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</si>
  <si>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</si>
  <si>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</si>
  <si>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</si>
  <si>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</si>
  <si>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</si>
  <si>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</si>
  <si>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</si>
  <si>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</si>
  <si>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</si>
  <si>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</si>
  <si>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</si>
  <si>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</si>
  <si>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</si>
  <si>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</si>
  <si>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</si>
  <si>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</si>
  <si>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</si>
  <si>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</si>
  <si>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</si>
  <si>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</si>
  <si>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</si>
  <si>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</si>
  <si>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</si>
  <si>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</si>
  <si>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</si>
  <si>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</si>
  <si>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</si>
  <si>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</si>
  <si>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</si>
  <si>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</si>
  <si>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</si>
  <si>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</si>
  <si>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</si>
  <si>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</si>
  <si>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</si>
  <si>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</si>
  <si>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</si>
  <si>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</si>
  <si>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</si>
  <si>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</si>
  <si>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</si>
  <si>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</si>
  <si>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</si>
  <si>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</si>
  <si>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</si>
  <si>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</si>
  <si>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</si>
  <si>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</si>
  <si>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</si>
  <si>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</si>
  <si>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</si>
  <si>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</si>
  <si>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</si>
  <si>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</si>
  <si>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</si>
  <si>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</si>
  <si>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</si>
  <si>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</si>
  <si>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</si>
  <si>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</si>
  <si>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</si>
  <si>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</si>
  <si>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</si>
  <si>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</si>
  <si>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</si>
  <si>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</si>
  <si>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</si>
  <si>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</si>
  <si>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</si>
  <si>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</si>
  <si>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</si>
  <si>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</si>
  <si>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</si>
  <si>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</si>
  <si>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</si>
  <si>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</si>
  <si>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</si>
  <si>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</si>
  <si>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</si>
  <si>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</si>
  <si>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</si>
  <si>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</si>
  <si>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</si>
  <si>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</si>
  <si>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</si>
  <si>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</si>
  <si>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</si>
  <si>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</si>
  <si>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</si>
  <si>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</si>
  <si>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</si>
  <si>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</si>
  <si>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</si>
  <si>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</si>
  <si>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</si>
  <si>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</si>
  <si>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</si>
  <si>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</si>
  <si>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</si>
  <si>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</si>
  <si>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</si>
  <si>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</si>
  <si>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</si>
  <si>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</si>
  <si>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</si>
  <si>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</si>
  <si>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</si>
  <si>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</si>
  <si>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</si>
  <si>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</si>
  <si>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</si>
  <si>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</si>
  <si>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</si>
  <si>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</si>
  <si>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</si>
  <si>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</si>
  <si>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</si>
  <si>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</si>
  <si>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</si>
  <si>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</si>
  <si>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</si>
  <si>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</si>
  <si>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</si>
  <si>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</si>
  <si>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</si>
  <si>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</si>
  <si>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</si>
  <si>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</si>
  <si>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</si>
  <si>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</si>
  <si>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</si>
  <si>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</si>
  <si>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</si>
  <si>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</si>
  <si>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</si>
  <si>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</si>
  <si>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</si>
  <si>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</si>
  <si>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</si>
  <si>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</si>
  <si>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</si>
  <si>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</si>
  <si>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</si>
  <si>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</si>
  <si>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</si>
  <si>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</si>
  <si>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</si>
  <si>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</si>
  <si>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</si>
  <si>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</si>
  <si>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</si>
  <si>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</si>
  <si>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</si>
  <si>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</si>
  <si>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</si>
  <si>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</si>
  <si>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</si>
  <si>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</si>
  <si>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</si>
  <si>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</si>
  <si>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</si>
  <si>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</si>
  <si>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</si>
  <si>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</si>
  <si>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</si>
  <si>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</si>
  <si>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</si>
  <si>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</si>
  <si>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</si>
  <si>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</si>
  <si>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</si>
  <si>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</si>
  <si>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</si>
  <si>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</si>
  <si>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</si>
  <si>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</si>
  <si>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</si>
  <si>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</si>
  <si>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</si>
  <si>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</si>
  <si>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</si>
  <si>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</si>
  <si>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</si>
  <si>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</si>
  <si>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</si>
  <si>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</si>
  <si>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</si>
  <si>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</si>
  <si>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</si>
  <si>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</si>
  <si>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</si>
  <si>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</si>
  <si>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</si>
  <si>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</si>
  <si>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</si>
  <si>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</si>
  <si>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</si>
  <si>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</si>
  <si>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</si>
  <si>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</si>
  <si>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</si>
  <si>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</si>
  <si>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</si>
  <si>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</si>
  <si>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</si>
  <si>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</si>
  <si>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</si>
  <si>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</si>
  <si>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</si>
  <si>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</si>
  <si>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</si>
  <si>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</si>
  <si>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</si>
  <si>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</si>
  <si>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</si>
  <si>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</si>
  <si>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</si>
  <si>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</si>
  <si>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</si>
  <si>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</si>
  <si>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</si>
  <si>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</si>
  <si>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</si>
  <si>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</si>
  <si>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</si>
  <si>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</si>
  <si>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</si>
  <si>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</si>
  <si>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</si>
  <si>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</si>
  <si>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</si>
  <si>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</si>
  <si>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</si>
  <si>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</si>
  <si>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</si>
  <si>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</si>
  <si>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</si>
  <si>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</si>
  <si>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</si>
  <si>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</si>
  <si>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</si>
  <si>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</si>
  <si>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</si>
  <si>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</si>
  <si>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</si>
  <si>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</si>
  <si>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</si>
  <si>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</si>
  <si>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</si>
  <si>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</si>
  <si>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</si>
  <si>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</si>
  <si>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</si>
  <si>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</si>
  <si>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</si>
  <si>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</si>
  <si>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</si>
  <si>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</si>
  <si>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</si>
  <si>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</si>
  <si>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</si>
  <si>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</si>
  <si>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</si>
  <si>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</si>
  <si>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</si>
  <si>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</si>
  <si>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</si>
  <si>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</si>
  <si>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</si>
  <si>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</si>
  <si>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</si>
  <si>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</si>
  <si>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</si>
  <si>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</si>
  <si>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</si>
  <si>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</si>
  <si>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</si>
  <si>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</si>
  <si>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</si>
  <si>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</si>
  <si>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</si>
  <si>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</si>
  <si>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</si>
  <si>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</si>
  <si>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</si>
  <si>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</si>
  <si>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</si>
  <si>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</si>
  <si>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</si>
  <si>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</si>
  <si>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</si>
  <si>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</si>
  <si>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</si>
  <si>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</si>
  <si>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</si>
  <si>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</si>
  <si>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</si>
  <si>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</si>
  <si>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</si>
  <si>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</si>
  <si>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</si>
  <si>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</si>
  <si>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</si>
  <si>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</si>
  <si>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</si>
  <si>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</si>
  <si>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</si>
  <si>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</si>
  <si>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</si>
  <si>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</si>
  <si>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</si>
  <si>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</si>
  <si>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</si>
  <si>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</si>
  <si>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</si>
  <si>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</si>
  <si>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</si>
  <si>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</si>
  <si>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</si>
  <si>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</si>
  <si>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</si>
  <si>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</si>
  <si>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</si>
  <si>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</si>
  <si>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</si>
  <si>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</si>
  <si>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</si>
  <si>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</si>
  <si>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</si>
  <si>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</si>
  <si>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</si>
  <si>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</si>
  <si>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</si>
  <si>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</si>
  <si>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</si>
  <si>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</si>
  <si>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</si>
  <si>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</si>
  <si>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</si>
  <si>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</si>
  <si>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</si>
  <si>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</si>
  <si>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</si>
  <si>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</si>
  <si>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</si>
  <si>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</si>
  <si>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</si>
  <si>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</si>
  <si>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</si>
  <si>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</si>
  <si>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</si>
  <si>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</si>
  <si>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</si>
  <si>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</si>
  <si>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</si>
  <si>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</si>
  <si>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</si>
  <si>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</si>
  <si>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</si>
  <si>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</si>
  <si>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</si>
  <si>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</si>
  <si>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</si>
  <si>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</si>
  <si>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</si>
  <si>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</si>
  <si>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</si>
  <si>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</si>
  <si>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</si>
  <si>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</si>
  <si>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</si>
  <si>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</si>
  <si>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</si>
  <si>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</si>
  <si>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</si>
  <si>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</si>
  <si>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</si>
  <si>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</si>
  <si>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</si>
  <si>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</si>
  <si>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</si>
  <si>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</si>
  <si>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</si>
  <si>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</si>
  <si>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</si>
  <si>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</si>
  <si>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</si>
  <si>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</si>
  <si>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</si>
  <si>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</si>
  <si>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</si>
  <si>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</si>
  <si>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</si>
  <si>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</si>
  <si>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</si>
  <si>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</si>
  <si>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</si>
  <si>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</si>
  <si>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</si>
  <si>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</si>
  <si>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</si>
  <si>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</si>
  <si>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</si>
  <si>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</si>
  <si>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</si>
  <si>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</si>
  <si>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</si>
  <si>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</si>
  <si>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</si>
  <si>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</si>
  <si>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</si>
  <si>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</si>
  <si>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</si>
  <si>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</si>
  <si>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</si>
  <si>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</si>
  <si>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</si>
  <si>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</si>
  <si>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</si>
  <si>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</si>
  <si>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</si>
  <si>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</si>
  <si>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</si>
  <si>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</si>
  <si>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</si>
  <si>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</si>
  <si>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</si>
  <si>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</si>
  <si>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</si>
  <si>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</si>
  <si>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</si>
  <si>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</si>
  <si>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</si>
  <si>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</si>
  <si>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</si>
  <si>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</si>
  <si>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</si>
  <si>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</si>
  <si>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</si>
  <si>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</si>
  <si>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</si>
  <si>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</si>
  <si>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</si>
  <si>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</si>
  <si>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</si>
  <si>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</si>
  <si>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</si>
  <si>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</si>
  <si>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</si>
  <si>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</si>
  <si>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</si>
  <si>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</si>
  <si>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</si>
  <si>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</si>
  <si>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</si>
  <si>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</si>
  <si>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</si>
  <si>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</si>
  <si>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</si>
  <si>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</si>
  <si>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</si>
  <si>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</si>
  <si>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</si>
  <si>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</si>
  <si>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</si>
  <si>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</si>
  <si>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</si>
  <si>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</si>
  <si>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</si>
  <si>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</si>
  <si>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</si>
  <si>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</si>
  <si>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</si>
  <si>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</si>
  <si>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</si>
  <si>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</si>
  <si>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</si>
  <si>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</si>
  <si>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</si>
  <si>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</si>
  <si>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</si>
  <si>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</si>
  <si>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</si>
  <si>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</si>
  <si>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</si>
  <si>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</si>
  <si>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</si>
  <si>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</si>
  <si>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</si>
  <si>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</si>
  <si>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</si>
  <si>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</si>
  <si>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</si>
  <si>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</si>
  <si>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</si>
  <si>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</si>
  <si>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</si>
  <si>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</si>
  <si>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</si>
  <si>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</si>
  <si>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</si>
  <si>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</si>
  <si>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</si>
  <si>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</si>
  <si>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</si>
  <si>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</si>
  <si>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</si>
  <si>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</si>
  <si>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</si>
  <si>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</si>
  <si>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</si>
  <si>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</si>
  <si>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</si>
  <si>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</si>
  <si>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</si>
  <si>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</si>
  <si>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</si>
  <si>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</si>
  <si>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</si>
  <si>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</si>
  <si>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</si>
  <si>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</si>
  <si>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</si>
  <si>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</si>
  <si>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</si>
  <si>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</si>
  <si>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</si>
  <si>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</si>
  <si>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</si>
  <si>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</si>
  <si>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</si>
  <si>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</si>
  <si>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</si>
  <si>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</si>
  <si>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</si>
  <si>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</si>
  <si>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</si>
  <si>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</si>
  <si>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</si>
  <si>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</si>
  <si>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</si>
  <si>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</si>
  <si>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</si>
  <si>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</si>
  <si>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</si>
  <si>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</si>
  <si>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</si>
  <si>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</si>
  <si>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</si>
  <si>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</si>
  <si>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</si>
  <si>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</si>
  <si>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</si>
  <si>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</si>
  <si>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</si>
  <si>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</si>
  <si>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</si>
  <si>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</si>
  <si>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</si>
  <si>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</si>
  <si>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</si>
  <si>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</si>
  <si>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</si>
  <si>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</si>
  <si>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</si>
  <si>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</si>
  <si>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</si>
  <si>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</si>
  <si>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</si>
  <si>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</si>
  <si>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</si>
  <si>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</si>
  <si>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</si>
  <si>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</si>
  <si>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</si>
  <si>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</si>
  <si>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</si>
  <si>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</si>
  <si>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</si>
  <si>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</si>
  <si>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</si>
  <si>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</si>
  <si>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</si>
  <si>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</si>
  <si>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</si>
  <si>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</si>
  <si>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</si>
  <si>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</si>
  <si>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</si>
  <si>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</si>
  <si>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</si>
  <si>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</si>
  <si>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</si>
  <si>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</si>
  <si>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</si>
  <si>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</si>
  <si>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</si>
  <si>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</si>
  <si>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</si>
  <si>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</si>
  <si>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</si>
  <si>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</si>
  <si>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</si>
  <si>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</si>
  <si>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</si>
  <si>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</si>
  <si>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</si>
  <si>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</si>
  <si>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</si>
  <si>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</si>
  <si>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</si>
  <si>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</si>
  <si>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</si>
  <si>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</si>
  <si>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</si>
  <si>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</si>
  <si>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</si>
  <si>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</si>
  <si>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</si>
  <si>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</si>
  <si>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</si>
  <si>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</si>
  <si>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</si>
  <si>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</si>
  <si>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</si>
  <si>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</si>
  <si>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</si>
  <si>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</si>
  <si>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</si>
  <si>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</si>
  <si>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</si>
  <si>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</si>
  <si>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</si>
  <si>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</si>
  <si>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</si>
  <si>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</si>
  <si>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</si>
  <si>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</si>
  <si>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</si>
  <si>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</si>
  <si>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</si>
  <si>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</si>
  <si>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</si>
  <si>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</si>
  <si>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</si>
  <si>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</si>
  <si>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</si>
  <si>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</si>
  <si>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</si>
  <si>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</si>
  <si>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</si>
  <si>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</si>
  <si>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</si>
  <si>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</si>
  <si>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</si>
  <si>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</si>
  <si>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</si>
  <si>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</si>
  <si>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</si>
  <si>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</si>
  <si>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</si>
  <si>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</si>
  <si>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</si>
  <si>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</si>
  <si>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</si>
  <si>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</si>
  <si>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</si>
  <si>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</si>
  <si>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</si>
  <si>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</si>
  <si>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</si>
  <si>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</si>
  <si>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</si>
  <si>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</si>
  <si>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</si>
  <si>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</si>
  <si>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</si>
  <si>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</si>
  <si>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</si>
  <si>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</si>
  <si>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</si>
  <si>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</si>
  <si>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</si>
  <si>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</si>
  <si>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</si>
  <si>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</si>
  <si>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</si>
  <si>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</si>
  <si>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</si>
  <si>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</si>
  <si>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</si>
  <si>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</si>
  <si>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</si>
  <si>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</si>
  <si>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</si>
  <si>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</si>
  <si>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</si>
  <si>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</si>
  <si>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</si>
  <si>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</si>
  <si>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</si>
  <si>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</si>
  <si>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</si>
  <si>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</si>
  <si>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</si>
  <si>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</si>
  <si>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</si>
  <si>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</si>
  <si>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</si>
  <si>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</si>
  <si>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</si>
  <si>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</si>
  <si>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</si>
  <si>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</si>
  <si>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</si>
  <si>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</si>
  <si>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</si>
  <si>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</si>
  <si>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</si>
  <si>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</si>
  <si>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</si>
  <si>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</si>
  <si>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</si>
  <si>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</si>
  <si>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</si>
  <si>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</si>
  <si>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</si>
  <si>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</si>
  <si>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</si>
  <si>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</si>
  <si>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</si>
  <si>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</si>
  <si>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</si>
  <si>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</si>
  <si>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</si>
  <si>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</si>
  <si>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</si>
  <si>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</si>
  <si>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</si>
  <si>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</si>
  <si>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</si>
  <si>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</si>
  <si>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</si>
  <si>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</si>
  <si>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</si>
  <si>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</si>
  <si>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</si>
  <si>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</si>
  <si>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</si>
  <si>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</si>
  <si>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</si>
  <si>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</si>
  <si>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</si>
  <si>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</si>
  <si>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</si>
  <si>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</si>
  <si>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</si>
  <si>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</si>
  <si>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</si>
  <si>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</si>
  <si>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</si>
  <si>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</si>
  <si>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</si>
  <si>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</si>
  <si>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</si>
  <si>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</si>
  <si>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</si>
  <si>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</si>
  <si>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</si>
  <si>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</si>
  <si>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</si>
  <si>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</si>
  <si>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</si>
  <si>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</si>
  <si>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</si>
  <si>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</si>
  <si>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</si>
  <si>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</si>
  <si>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</si>
  <si>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</si>
  <si>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</si>
  <si>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</si>
  <si>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</si>
  <si>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</si>
  <si>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</si>
  <si>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</si>
  <si>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</si>
  <si>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</si>
  <si>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</si>
  <si>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</si>
  <si>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</si>
  <si>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</si>
  <si>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</si>
  <si>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</si>
  <si>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</si>
  <si>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</si>
  <si>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</si>
  <si>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</si>
  <si>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</si>
  <si>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</si>
  <si>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</si>
  <si>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</si>
  <si>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</si>
  <si>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</si>
  <si>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</si>
  <si>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</si>
  <si>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</si>
  <si>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</si>
  <si>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</si>
  <si>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</si>
  <si>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</si>
  <si>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</si>
  <si>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</si>
  <si>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</si>
  <si>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</si>
  <si>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</si>
  <si>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</si>
  <si>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</si>
  <si>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</si>
  <si>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</si>
  <si>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</si>
  <si>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</si>
  <si>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</si>
  <si>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</si>
  <si>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</si>
  <si>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</si>
  <si>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</si>
  <si>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</si>
  <si>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</si>
  <si>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</si>
  <si>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</si>
  <si>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</si>
  <si>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</si>
  <si>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</si>
  <si>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</si>
  <si>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</si>
  <si>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</si>
  <si>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</si>
  <si>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</si>
  <si>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</si>
  <si>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</si>
  <si>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</si>
  <si>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</si>
  <si>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</si>
  <si>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</si>
  <si>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</si>
  <si>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</si>
  <si>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</si>
  <si>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</si>
  <si>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</si>
  <si>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</si>
  <si>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</si>
  <si>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</si>
  <si>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</si>
  <si>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</si>
  <si>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</si>
  <si>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</si>
  <si>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</si>
  <si>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</si>
  <si>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</si>
  <si>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</si>
  <si>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</si>
  <si>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</si>
  <si>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</si>
  <si>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</si>
  <si>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</si>
  <si>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</si>
  <si>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</si>
  <si>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</si>
  <si>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</si>
  <si>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</si>
  <si>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</si>
  <si>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</si>
  <si>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</si>
  <si>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</si>
  <si>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</si>
  <si>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</si>
  <si>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</si>
  <si>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</si>
  <si>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</si>
  <si>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</si>
  <si>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</si>
  <si>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</si>
  <si>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</si>
  <si>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</si>
  <si>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</si>
  <si>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</si>
  <si>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</si>
  <si>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</si>
  <si>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</si>
  <si>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</si>
  <si>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</si>
  <si>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</si>
  <si>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</si>
  <si>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</si>
  <si>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</si>
  <si>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</si>
  <si>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</si>
  <si>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</si>
  <si>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</si>
  <si>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</si>
  <si>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</si>
  <si>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</si>
  <si>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</si>
  <si>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</si>
  <si>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</si>
  <si>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</si>
  <si>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</si>
  <si>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</si>
  <si>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</si>
  <si>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</si>
  <si>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</si>
  <si>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</si>
  <si>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</si>
  <si>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</si>
  <si>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</si>
  <si>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</si>
  <si>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</si>
  <si>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</si>
  <si>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</si>
  <si>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</si>
  <si>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</si>
  <si>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</si>
  <si>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</si>
  <si>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</si>
  <si>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</si>
  <si>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</si>
  <si>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</si>
  <si>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</si>
  <si>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</si>
  <si>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</si>
  <si>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</si>
  <si>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</si>
  <si>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</si>
  <si>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</si>
  <si>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</si>
  <si>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</si>
  <si>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</si>
  <si>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</si>
  <si>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</si>
  <si>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</si>
  <si>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</si>
  <si>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</si>
  <si>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</si>
  <si>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</si>
  <si>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</si>
  <si>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</si>
  <si>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</si>
  <si>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</si>
  <si>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</si>
  <si>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</si>
  <si>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</si>
  <si>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</si>
  <si>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</si>
  <si>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</si>
  <si>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</si>
  <si>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</si>
  <si>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</si>
  <si>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</si>
  <si>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</si>
  <si>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</si>
  <si>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</si>
  <si>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</si>
  <si>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</si>
  <si>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</si>
  <si>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</si>
  <si>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</si>
  <si>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</si>
  <si>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</si>
  <si>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</si>
  <si>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</si>
  <si>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</si>
  <si>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</si>
  <si>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</si>
  <si>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</si>
  <si>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</si>
  <si>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</si>
  <si>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</si>
  <si>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</si>
  <si>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</si>
  <si>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</si>
  <si>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</si>
  <si>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</si>
  <si>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</si>
  <si>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</si>
  <si>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</si>
  <si>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</si>
  <si>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</si>
  <si>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</si>
  <si>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</si>
  <si>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</si>
  <si>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</si>
  <si>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</si>
  <si>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</si>
  <si>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</si>
  <si>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</si>
  <si>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</si>
  <si>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</si>
  <si>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</si>
  <si>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</si>
  <si>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</si>
  <si>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</si>
  <si>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</si>
  <si>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</si>
  <si>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</si>
  <si>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</si>
  <si>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</si>
  <si>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</si>
  <si>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</si>
  <si>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</si>
  <si>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</si>
  <si>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</si>
  <si>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</si>
  <si>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</si>
  <si>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</si>
  <si>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</si>
  <si>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</si>
  <si>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</si>
  <si>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</si>
  <si>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</si>
  <si>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</si>
  <si>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</si>
  <si>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</si>
  <si>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</si>
  <si>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</si>
  <si>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</si>
  <si>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</si>
  <si>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</si>
  <si>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</si>
  <si>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</si>
  <si>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</si>
  <si>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</si>
  <si>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</si>
  <si>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</si>
  <si>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</si>
  <si>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</si>
  <si>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</si>
  <si>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</si>
  <si>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</si>
  <si>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</si>
  <si>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</si>
  <si>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</si>
  <si>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</si>
  <si>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</si>
  <si>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</si>
  <si>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</si>
  <si>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</si>
  <si>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</si>
  <si>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</si>
  <si>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</si>
  <si>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</si>
  <si>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</si>
  <si>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</si>
  <si>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</si>
  <si>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</si>
  <si>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</si>
  <si>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</si>
  <si>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</si>
  <si>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</si>
  <si>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</si>
  <si>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</si>
  <si>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</si>
  <si>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</si>
  <si>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</si>
  <si>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</si>
  <si>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</si>
  <si>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</si>
  <si>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</si>
  <si>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</si>
  <si>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</si>
  <si>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</si>
  <si>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</si>
  <si>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</si>
  <si>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</si>
  <si>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</si>
  <si>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</si>
  <si>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</si>
  <si>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</si>
  <si>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</si>
  <si>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</si>
  <si>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</si>
  <si>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</si>
  <si>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</si>
  <si>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</si>
  <si>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</si>
  <si>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</si>
  <si>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</si>
  <si>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</si>
  <si>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</si>
  <si>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</si>
  <si>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</si>
  <si>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</si>
  <si>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</si>
  <si>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</si>
  <si>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</si>
  <si>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</si>
  <si>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</si>
  <si>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</si>
  <si>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</si>
  <si>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</si>
  <si>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</si>
  <si>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</si>
  <si>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</si>
  <si>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</si>
  <si>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</si>
  <si>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</si>
  <si>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</si>
  <si>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</si>
  <si>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</si>
  <si>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</si>
  <si>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</si>
  <si>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</si>
  <si>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</si>
  <si>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</si>
  <si>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</si>
  <si>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</si>
  <si>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</si>
  <si>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</si>
  <si>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</si>
  <si>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</si>
  <si>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</si>
  <si>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</si>
  <si>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</si>
  <si>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</si>
  <si>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</si>
  <si>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</si>
  <si>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</si>
  <si>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</si>
  <si>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</si>
  <si>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</si>
  <si>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</si>
  <si>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</si>
  <si>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</si>
  <si>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</si>
  <si>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</si>
  <si>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</si>
  <si>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</si>
  <si>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</si>
  <si>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</si>
  <si>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</si>
  <si>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</si>
  <si>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</si>
  <si>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</si>
  <si>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</si>
  <si>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</si>
  <si>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</si>
  <si>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</si>
  <si>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</si>
  <si>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</si>
  <si>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</si>
  <si>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</si>
  <si>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</si>
  <si>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</si>
  <si>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</si>
  <si>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</si>
  <si>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</si>
  <si>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</si>
  <si>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</si>
  <si>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</si>
  <si>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</si>
  <si>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</si>
  <si>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</si>
  <si>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</si>
  <si>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</si>
  <si>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</si>
  <si>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</si>
  <si>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</si>
  <si>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</si>
  <si>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</si>
  <si>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</si>
  <si>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</si>
  <si>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</si>
  <si>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</si>
  <si>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</si>
  <si>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</si>
  <si>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</si>
  <si>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</si>
  <si>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</si>
  <si>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</si>
  <si>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</si>
  <si>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</si>
  <si>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</si>
  <si>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</si>
  <si>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</si>
  <si>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</si>
  <si>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</si>
  <si>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</si>
  <si>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</si>
  <si>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</si>
  <si>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</si>
  <si>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</si>
  <si>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</si>
  <si>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</si>
  <si>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</si>
  <si>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</si>
  <si>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</si>
  <si>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</si>
  <si>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</si>
  <si>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</si>
  <si>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</si>
  <si>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</si>
  <si>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</si>
  <si>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</si>
  <si>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</si>
  <si>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</si>
  <si>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</si>
  <si>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</si>
  <si>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</si>
  <si>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</si>
  <si>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</si>
  <si>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</si>
  <si>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</si>
  <si>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</si>
  <si>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</si>
  <si>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</si>
  <si>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</si>
  <si>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</si>
  <si>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</si>
  <si>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</si>
  <si>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</si>
  <si>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</si>
  <si>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</si>
  <si>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</si>
  <si>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</si>
  <si>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</si>
  <si>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</si>
  <si>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</si>
  <si>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</si>
  <si>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</si>
  <si>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</si>
  <si>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</si>
  <si>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</si>
  <si>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</si>
  <si>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</si>
  <si>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</si>
  <si>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</si>
  <si>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</si>
  <si>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</si>
  <si>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</si>
  <si>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</si>
  <si>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</si>
  <si>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</si>
  <si>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</si>
  <si>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</si>
  <si>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</si>
  <si>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</si>
  <si>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</si>
  <si>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</si>
  <si>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</si>
  <si>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</si>
  <si>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</si>
  <si>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</si>
  <si>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</si>
  <si>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</si>
  <si>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</si>
  <si>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</si>
  <si>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</si>
  <si>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</si>
  <si>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</si>
  <si>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</si>
  <si>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</si>
  <si>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</si>
  <si>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</si>
  <si>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</si>
  <si>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</si>
  <si>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</si>
  <si>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</si>
  <si>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</si>
  <si>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</si>
  <si>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</si>
  <si>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</si>
  <si>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</si>
  <si>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</si>
  <si>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</si>
  <si>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</si>
  <si>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</si>
  <si>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</si>
  <si>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</si>
  <si>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</si>
  <si>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</si>
  <si>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</si>
  <si>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</si>
  <si>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</si>
  <si>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</si>
  <si>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</si>
  <si>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</si>
  <si>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</si>
  <si>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</si>
  <si>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</si>
  <si>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</si>
  <si>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</si>
  <si>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</si>
  <si>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</si>
  <si>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</si>
  <si>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</si>
  <si>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</si>
  <si>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</si>
  <si>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</si>
  <si>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</si>
  <si>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</si>
  <si>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</si>
  <si>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</si>
  <si>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</si>
  <si>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</si>
  <si>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</si>
  <si>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</si>
  <si>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</si>
  <si>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</si>
  <si>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</si>
  <si>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</si>
  <si>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</si>
  <si>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</si>
  <si>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</si>
  <si>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</si>
  <si>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</si>
  <si>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</si>
  <si>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</si>
  <si>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</si>
  <si>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</si>
  <si>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</si>
  <si>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</si>
  <si>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</si>
  <si>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</si>
  <si>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</si>
  <si>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</si>
  <si>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</si>
  <si>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</si>
  <si>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</si>
  <si>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</si>
  <si>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</si>
  <si>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</si>
  <si>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</si>
  <si>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</si>
  <si>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</si>
  <si>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</si>
  <si>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</si>
  <si>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</si>
  <si>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</si>
  <si>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</si>
  <si>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</si>
  <si>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</si>
  <si>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</si>
  <si>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</si>
  <si>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</si>
  <si>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</si>
  <si>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</si>
  <si>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</si>
  <si>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</si>
  <si>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</si>
  <si>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</si>
  <si>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</si>
  <si>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</si>
  <si>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</si>
  <si>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</si>
  <si>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</si>
  <si>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</si>
  <si>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</si>
  <si>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</si>
  <si>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</si>
  <si>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</si>
  <si>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</si>
  <si>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</si>
  <si>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</si>
  <si>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</si>
  <si>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</si>
  <si>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</si>
  <si>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</si>
  <si>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</si>
  <si>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</si>
  <si>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</si>
  <si>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</si>
  <si>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</si>
  <si>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</si>
  <si>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</si>
  <si>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</si>
  <si>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</si>
  <si>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</si>
  <si>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</si>
  <si>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</si>
  <si>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</si>
  <si>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</si>
  <si>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</si>
  <si>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</si>
  <si>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</si>
  <si>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</si>
  <si>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</si>
  <si>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</si>
  <si>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</si>
  <si>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</si>
  <si>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</si>
  <si>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</si>
  <si>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</si>
  <si>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</si>
  <si>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</si>
  <si>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</si>
  <si>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</si>
  <si>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</si>
  <si>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</si>
  <si>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</si>
  <si>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</si>
  <si>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</si>
  <si>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</si>
  <si>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</si>
  <si>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</si>
  <si>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</si>
  <si>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</si>
  <si>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</si>
  <si>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</si>
  <si>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</si>
  <si>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</si>
  <si>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</si>
  <si>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</si>
  <si>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</si>
  <si>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</si>
  <si>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</si>
  <si>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</si>
  <si>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</si>
  <si>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</si>
  <si>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</si>
  <si>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</si>
  <si>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</si>
  <si>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</si>
  <si>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</si>
  <si>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</si>
  <si>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</si>
  <si>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</si>
  <si>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</si>
  <si>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</si>
  <si>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</si>
  <si>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</si>
  <si>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</si>
  <si>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</si>
  <si>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</si>
  <si>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</si>
  <si>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</si>
  <si>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</si>
  <si>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</si>
  <si>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</si>
  <si>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</si>
  <si>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</si>
  <si>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</si>
  <si>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</si>
  <si>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</si>
  <si>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</si>
  <si>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</si>
  <si>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</si>
  <si>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</si>
  <si>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</si>
  <si>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</si>
  <si>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</si>
  <si>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</si>
  <si>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</si>
  <si>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</si>
  <si>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</si>
  <si>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</si>
  <si>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</si>
  <si>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</si>
  <si>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</si>
  <si>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</si>
  <si>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</si>
  <si>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</si>
  <si>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</si>
  <si>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</si>
  <si>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</si>
  <si>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</si>
  <si>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</si>
  <si>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</si>
  <si>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</si>
  <si>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</si>
  <si>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</si>
  <si>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</si>
  <si>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</si>
  <si>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</si>
  <si>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</si>
  <si>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</si>
  <si>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</si>
  <si>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</si>
  <si>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</si>
  <si>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</si>
  <si>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</si>
  <si>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</si>
  <si>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</si>
  <si>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</si>
  <si>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</si>
  <si>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</si>
  <si>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</si>
  <si>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</si>
  <si>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</si>
  <si>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</si>
  <si>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</si>
  <si>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</si>
  <si>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</si>
  <si>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</si>
  <si>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</si>
  <si>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</si>
  <si>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</si>
  <si>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</si>
  <si>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</si>
  <si>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</si>
  <si>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</si>
  <si>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</si>
  <si>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</si>
  <si>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</si>
  <si>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</si>
  <si>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</si>
  <si>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</si>
  <si>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</si>
  <si>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</si>
  <si>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</si>
  <si>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</si>
  <si>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</si>
  <si>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</si>
  <si>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</si>
  <si>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</si>
  <si>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</si>
  <si>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</si>
  <si>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</si>
  <si>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</si>
  <si>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</si>
  <si>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</si>
  <si>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</si>
  <si>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</si>
  <si>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</si>
  <si>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</si>
  <si>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</si>
  <si>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</si>
  <si>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</si>
  <si>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</si>
  <si>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</si>
  <si>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</si>
  <si>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</si>
  <si>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</si>
  <si>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</si>
  <si>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</si>
  <si>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</si>
  <si>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</si>
  <si>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</si>
  <si>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</si>
  <si>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</si>
  <si>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</si>
  <si>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</si>
  <si>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</si>
  <si>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</si>
  <si>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</si>
  <si>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</si>
  <si>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</si>
  <si>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</si>
  <si>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</si>
  <si>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</si>
  <si>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</si>
  <si>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</si>
  <si>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</si>
  <si>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</si>
  <si>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</si>
  <si>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</si>
  <si>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</si>
  <si>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</si>
  <si>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</si>
  <si>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</si>
  <si>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</si>
  <si>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</si>
  <si>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</si>
  <si>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</si>
  <si>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</si>
  <si>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</si>
  <si>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</si>
  <si>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</si>
  <si>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</si>
  <si>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</si>
  <si>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</si>
  <si>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</si>
  <si>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</si>
  <si>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</si>
  <si>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</si>
  <si>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</si>
  <si>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</si>
  <si>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</si>
  <si>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</si>
  <si>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</si>
  <si>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</si>
  <si>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</si>
  <si>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</si>
  <si>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</si>
  <si>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</si>
  <si>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</si>
  <si>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</si>
  <si>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</si>
  <si>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</si>
  <si>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</si>
  <si>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</si>
  <si>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</si>
  <si>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</si>
  <si>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</si>
  <si>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</si>
  <si>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</si>
  <si>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</si>
  <si>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</si>
  <si>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</si>
  <si>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</si>
  <si>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</si>
  <si>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</si>
  <si>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</si>
  <si>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</si>
  <si>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</si>
  <si>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</si>
  <si>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</si>
  <si>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</si>
  <si>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</si>
  <si>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</si>
  <si>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</si>
  <si>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</si>
  <si>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</si>
  <si>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</si>
  <si>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</si>
  <si>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</si>
  <si>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</si>
  <si>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</si>
  <si>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</si>
  <si>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</si>
  <si>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</si>
  <si>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</si>
  <si>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</si>
  <si>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</si>
  <si>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</si>
  <si>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</si>
  <si>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</si>
  <si>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</si>
  <si>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</si>
  <si>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</si>
  <si>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</si>
  <si>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</si>
  <si>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</si>
  <si>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</si>
  <si>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</si>
  <si>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</si>
  <si>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</si>
  <si>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</si>
  <si>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</si>
  <si>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</si>
  <si>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</si>
  <si>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</si>
  <si>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</si>
  <si>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</si>
  <si>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</si>
  <si>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</si>
  <si>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</si>
  <si>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</si>
  <si>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</si>
  <si>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</si>
  <si>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</si>
  <si>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</si>
  <si>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</si>
  <si>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</si>
  <si>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</si>
  <si>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</si>
  <si>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</si>
  <si>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</si>
  <si>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</si>
  <si>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</si>
  <si>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</si>
  <si>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</si>
  <si>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</si>
  <si>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</si>
  <si>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</si>
  <si>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</si>
  <si>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</si>
  <si>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</si>
  <si>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</si>
  <si>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</si>
  <si>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</si>
  <si>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</si>
  <si>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</si>
  <si>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</si>
  <si>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</si>
  <si>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</si>
  <si>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</si>
  <si>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</si>
  <si>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</si>
  <si>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</si>
  <si>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</si>
  <si>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</si>
  <si>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</si>
  <si>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</si>
  <si>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</si>
  <si>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</si>
  <si>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</si>
  <si>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</si>
  <si>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</si>
  <si>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</si>
  <si>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</si>
  <si>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</si>
  <si>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</si>
  <si>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</si>
  <si>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</si>
  <si>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</si>
  <si>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</si>
  <si>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</si>
  <si>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</si>
  <si>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</si>
  <si>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</si>
  <si>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</si>
  <si>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</si>
  <si>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</si>
  <si>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</si>
  <si>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</si>
  <si>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</si>
  <si>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</si>
  <si>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</si>
  <si>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</si>
  <si>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</si>
  <si>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</si>
  <si>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</si>
  <si>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</si>
  <si>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</si>
  <si>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</si>
  <si>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</si>
  <si>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</si>
  <si>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</si>
  <si>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</si>
  <si>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</si>
  <si>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</si>
  <si>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</si>
  <si>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</si>
  <si>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</si>
  <si>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</si>
  <si>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</si>
  <si>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</si>
  <si>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</si>
  <si>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</si>
  <si>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</si>
  <si>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</si>
  <si>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</si>
  <si>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</si>
  <si>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</si>
  <si>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</si>
  <si>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</si>
  <si>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</si>
  <si>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</si>
  <si>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</si>
  <si>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</si>
  <si>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</si>
  <si>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</si>
  <si>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</si>
  <si>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</si>
  <si>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</si>
  <si>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</si>
  <si>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</si>
  <si>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</si>
  <si>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</si>
  <si>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</si>
  <si>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</si>
  <si>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</si>
  <si>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</si>
  <si>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</si>
  <si>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</si>
  <si>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</si>
  <si>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</si>
  <si>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</si>
  <si>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</si>
  <si>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</si>
  <si>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</si>
  <si>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</si>
  <si>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</si>
  <si>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</si>
  <si>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</si>
  <si>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</si>
  <si>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</si>
  <si>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</si>
  <si>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</si>
  <si>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</si>
  <si>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</si>
  <si>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</si>
  <si>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</si>
  <si>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</si>
  <si>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</si>
  <si>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</si>
  <si>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</si>
  <si>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</si>
  <si>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</si>
  <si>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</si>
  <si>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</si>
  <si>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</si>
  <si>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</si>
  <si>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</si>
  <si>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</si>
  <si>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</si>
  <si>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</si>
  <si>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</si>
  <si>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</si>
  <si>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</si>
  <si>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</si>
  <si>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</si>
  <si>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</si>
  <si>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</si>
  <si>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</si>
  <si>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</si>
  <si>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</si>
  <si>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</si>
  <si>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</si>
  <si>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</si>
  <si>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</si>
  <si>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</si>
  <si>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</si>
  <si>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</si>
  <si>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</si>
  <si>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</si>
  <si>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</si>
  <si>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</si>
  <si>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</si>
  <si>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</si>
  <si>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</si>
  <si>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</si>
  <si>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</si>
  <si>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</si>
  <si>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</si>
  <si>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</si>
  <si>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</si>
  <si>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</si>
  <si>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</si>
  <si>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</si>
  <si>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</si>
  <si>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</si>
  <si>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</si>
  <si>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</si>
  <si>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</si>
  <si>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</si>
  <si>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</si>
  <si>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</si>
  <si>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</si>
  <si>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</si>
  <si>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</si>
  <si>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</si>
  <si>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</si>
  <si>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</si>
  <si>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</si>
  <si>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</si>
  <si>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</si>
  <si>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</si>
  <si>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</si>
  <si>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</si>
  <si>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</si>
  <si>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</si>
  <si>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</si>
  <si>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</si>
  <si>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</si>
  <si>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</si>
  <si>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</si>
  <si>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</si>
  <si>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</si>
  <si>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</si>
  <si>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</si>
  <si>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</si>
  <si>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</si>
  <si>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</si>
  <si>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</si>
  <si>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</si>
  <si>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</si>
  <si>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</si>
  <si>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</si>
  <si>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</si>
  <si>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</si>
  <si>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</si>
  <si>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</si>
  <si>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</si>
  <si>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</si>
  <si>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</si>
  <si>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</si>
  <si>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</si>
  <si>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</si>
  <si>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</si>
  <si>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</si>
  <si>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</si>
  <si>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</si>
  <si>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</si>
  <si>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</si>
  <si>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</si>
  <si>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</si>
  <si>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</si>
  <si>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</si>
  <si>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</si>
  <si>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</si>
  <si>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</si>
  <si>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</si>
  <si>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</si>
  <si>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</si>
  <si>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</si>
  <si>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</si>
  <si>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</si>
  <si>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</si>
  <si>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</si>
  <si>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</si>
  <si>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</si>
  <si>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</si>
  <si>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</si>
  <si>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</si>
  <si>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</si>
  <si>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</si>
  <si>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</si>
  <si>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</si>
  <si>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</si>
  <si>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</si>
  <si>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</si>
  <si>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</si>
  <si>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</si>
  <si>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</si>
  <si>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</si>
  <si>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</si>
  <si>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</si>
  <si>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</si>
  <si>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</si>
  <si>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</si>
  <si>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</si>
  <si>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</si>
  <si>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</si>
  <si>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</si>
  <si>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</si>
  <si>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</si>
  <si>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</si>
  <si>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</si>
  <si>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</si>
  <si>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</si>
  <si>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</si>
  <si>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</si>
  <si>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</si>
  <si>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</si>
  <si>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</si>
  <si>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</si>
  <si>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</si>
  <si>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</si>
  <si>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</si>
  <si>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</si>
  <si>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</si>
  <si>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</si>
  <si>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</si>
  <si>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</si>
  <si>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</si>
  <si>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</si>
  <si>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</si>
  <si>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</si>
  <si>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</si>
  <si>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</si>
  <si>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</si>
  <si>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</si>
  <si>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</si>
  <si>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</si>
  <si>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</si>
  <si>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</si>
  <si>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</si>
  <si>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</si>
  <si>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</si>
  <si>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</si>
  <si>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</si>
  <si>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</si>
  <si>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</si>
  <si>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</si>
  <si>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</si>
  <si>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</si>
  <si>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</si>
  <si>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</si>
  <si>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</si>
  <si>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</si>
  <si>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</si>
  <si>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</si>
  <si>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</si>
  <si>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</si>
  <si>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</si>
  <si>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</si>
  <si>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</si>
  <si>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</si>
  <si>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</si>
  <si>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</si>
  <si>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</si>
  <si>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</si>
  <si>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</si>
  <si>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</si>
  <si>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</si>
  <si>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</si>
  <si>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</si>
  <si>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</si>
  <si>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</si>
  <si>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</si>
  <si>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</si>
  <si>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</si>
  <si>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</si>
  <si>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</si>
  <si>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</si>
  <si>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</si>
  <si>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</si>
  <si>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</si>
  <si>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</si>
  <si>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</si>
  <si>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</si>
  <si>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</si>
  <si>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</si>
  <si>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</si>
  <si>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</si>
  <si>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</si>
  <si>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</si>
  <si>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</si>
  <si>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</si>
  <si>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</si>
  <si>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</si>
  <si>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</si>
  <si>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</si>
  <si>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</si>
  <si>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</si>
  <si>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</si>
  <si>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</si>
  <si>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</si>
  <si>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</si>
  <si>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</si>
  <si>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</si>
  <si>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</si>
  <si>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</si>
  <si>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</si>
  <si>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</si>
  <si>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</si>
  <si>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</si>
  <si>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</si>
  <si>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</si>
  <si>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</si>
  <si>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</si>
  <si>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</si>
  <si>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</si>
  <si>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</si>
  <si>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</si>
  <si>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</si>
  <si>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</si>
  <si>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</si>
  <si>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</si>
  <si>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</si>
  <si>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</si>
  <si>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</si>
  <si>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</si>
  <si>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</si>
  <si>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</si>
  <si>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</si>
  <si>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</si>
  <si>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</si>
  <si>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</si>
  <si>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</si>
  <si>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</si>
  <si>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</si>
  <si>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</si>
  <si>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</si>
  <si>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</si>
  <si>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</si>
  <si>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</si>
  <si>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</si>
  <si>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</si>
  <si>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</si>
  <si>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</si>
  <si>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</si>
  <si>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</si>
  <si>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</si>
  <si>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</si>
  <si>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</si>
  <si>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</si>
  <si>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</si>
  <si>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</si>
  <si>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</si>
  <si>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</si>
  <si>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</si>
  <si>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</si>
  <si>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</si>
  <si>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</si>
  <si>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</si>
  <si>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</si>
  <si>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</si>
  <si>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</si>
  <si>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</si>
  <si>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</si>
  <si>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</si>
  <si>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</si>
  <si>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</si>
  <si>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</si>
  <si>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</si>
  <si>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</si>
  <si>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</si>
  <si>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</si>
  <si>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</si>
  <si>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</si>
  <si>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</si>
  <si>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</si>
  <si>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</si>
  <si>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</si>
  <si>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</si>
  <si>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</si>
  <si>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</si>
  <si>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</si>
  <si>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</si>
  <si>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</si>
  <si>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</si>
  <si>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</si>
  <si>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</si>
  <si>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</si>
  <si>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</si>
  <si>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</si>
  <si>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</si>
  <si>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</si>
  <si>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</si>
  <si>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</si>
  <si>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</si>
  <si>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</si>
  <si>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</si>
  <si>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</si>
  <si>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</si>
  <si>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</si>
  <si>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</si>
  <si>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</si>
  <si>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</si>
  <si>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</si>
  <si>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</si>
  <si>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</si>
  <si>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</si>
  <si>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</si>
  <si>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</si>
  <si>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</si>
  <si>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</si>
  <si>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</si>
  <si>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</si>
  <si>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</si>
  <si>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</si>
  <si>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</si>
  <si>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</si>
  <si>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</si>
  <si>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</si>
  <si>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</si>
  <si>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</si>
  <si>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</si>
  <si>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</si>
  <si>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</si>
  <si>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</si>
  <si>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</si>
  <si>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</si>
  <si>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</si>
  <si>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</si>
  <si>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</si>
  <si>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</si>
  <si>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</si>
  <si>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</si>
  <si>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</si>
  <si>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</si>
  <si>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</si>
  <si>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</si>
  <si>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</si>
  <si>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</si>
  <si>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</si>
  <si>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</si>
  <si>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</si>
  <si>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</si>
  <si>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</si>
  <si>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</si>
  <si>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</si>
  <si>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</si>
  <si>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</si>
  <si>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</si>
  <si>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</si>
  <si>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</si>
  <si>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</si>
  <si>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</si>
  <si>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</si>
  <si>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</si>
  <si>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</si>
  <si>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</si>
  <si>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</si>
  <si>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</si>
  <si>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</si>
  <si>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</si>
  <si>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</si>
  <si>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</si>
  <si>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</si>
  <si>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</si>
  <si>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</si>
  <si>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</si>
  <si>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</si>
  <si>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</si>
  <si>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</si>
  <si>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</si>
  <si>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</si>
  <si>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</si>
  <si>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</si>
  <si>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</si>
  <si>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</si>
  <si>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</si>
  <si>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</si>
  <si>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</si>
  <si>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</si>
  <si>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</si>
  <si>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</si>
  <si>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</si>
  <si>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</si>
  <si>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</si>
  <si>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</si>
  <si>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</si>
  <si>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</si>
  <si>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</si>
  <si>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</si>
  <si>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</si>
  <si>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</si>
  <si>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</si>
  <si>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</si>
  <si>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</si>
  <si>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</si>
  <si>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</si>
  <si>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</si>
  <si>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</si>
  <si>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</si>
  <si>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</si>
  <si>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</si>
  <si>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</si>
  <si>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</si>
  <si>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</si>
  <si>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</si>
  <si>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</si>
  <si>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</si>
  <si>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</si>
  <si>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</si>
  <si>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</si>
  <si>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</si>
  <si>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</si>
  <si>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</si>
  <si>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</si>
  <si>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</si>
  <si>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</si>
  <si>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</si>
  <si>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</si>
  <si>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</si>
  <si>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</si>
  <si>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</si>
  <si>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</si>
  <si>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</si>
  <si>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</si>
  <si>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</si>
  <si>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</si>
  <si>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</si>
  <si>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</si>
  <si>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</si>
  <si>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</si>
  <si>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</si>
  <si>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</si>
  <si>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</si>
  <si>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</si>
  <si>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</si>
  <si>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</si>
  <si>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</si>
  <si>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</si>
  <si>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</si>
  <si>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</si>
  <si>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</si>
  <si>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</si>
  <si>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</si>
  <si>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</si>
  <si>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</si>
  <si>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</si>
  <si>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</si>
  <si>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</si>
  <si>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</si>
  <si>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</si>
  <si>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</si>
  <si>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</si>
  <si>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</si>
  <si>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</si>
  <si>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</si>
  <si>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</si>
  <si>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</si>
  <si>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</si>
  <si>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</si>
  <si>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</si>
  <si>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</si>
  <si>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</si>
  <si>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</si>
  <si>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</si>
  <si>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</si>
  <si>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</si>
  <si>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</si>
  <si>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</si>
  <si>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</si>
  <si>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</si>
  <si>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</si>
  <si>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</si>
  <si>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</si>
  <si>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</si>
  <si>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</si>
  <si>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</si>
  <si>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</si>
  <si>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</si>
  <si>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</si>
  <si>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</si>
  <si>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</si>
  <si>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</si>
  <si>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</si>
  <si>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</si>
  <si>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</si>
  <si>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</si>
  <si>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</si>
  <si>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</si>
  <si>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</si>
  <si>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</si>
  <si>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</si>
  <si>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</si>
  <si>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</si>
  <si>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</si>
  <si>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</si>
  <si>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</si>
  <si>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</si>
  <si>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</si>
  <si>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</si>
  <si>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</si>
  <si>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</si>
  <si>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</si>
  <si>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</si>
  <si>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</si>
  <si>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</si>
  <si>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</si>
  <si>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</si>
  <si>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</si>
  <si>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</si>
  <si>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</si>
  <si>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</si>
  <si>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</si>
  <si>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</si>
  <si>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</si>
  <si>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</si>
  <si>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</si>
  <si>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</si>
  <si>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</si>
  <si>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</si>
  <si>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</si>
  <si>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</si>
  <si>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</si>
  <si>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</si>
  <si>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</si>
  <si>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</si>
  <si>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</si>
  <si>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</si>
  <si>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</si>
  <si>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</si>
  <si>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</si>
  <si>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</si>
  <si>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</si>
  <si>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</si>
  <si>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</si>
  <si>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</si>
  <si>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</si>
  <si>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</si>
  <si>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</si>
  <si>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</si>
  <si>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</si>
  <si>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</si>
  <si>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</si>
  <si>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</si>
  <si>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</si>
  <si>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</si>
  <si>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</si>
  <si>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</si>
  <si>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</si>
  <si>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</si>
  <si>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</si>
  <si>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</si>
  <si>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</si>
  <si>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</si>
  <si>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</si>
  <si>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</si>
  <si>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</si>
  <si>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</si>
  <si>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</si>
  <si>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</si>
  <si>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</si>
  <si>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</si>
  <si>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</si>
  <si>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</si>
  <si>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</si>
  <si>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</si>
  <si>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</si>
  <si>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</si>
  <si>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</si>
  <si>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</si>
  <si>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</si>
  <si>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</si>
  <si>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</si>
  <si>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</si>
  <si>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</si>
  <si>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</si>
  <si>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</si>
  <si>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</si>
  <si>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</si>
  <si>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</si>
  <si>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</si>
  <si>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</si>
  <si>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</si>
  <si>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</si>
  <si>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</si>
  <si>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</si>
  <si>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</si>
  <si>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</si>
  <si>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</si>
  <si>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</si>
  <si>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</si>
  <si>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</si>
  <si>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</si>
  <si>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</si>
  <si>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</si>
  <si>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</si>
  <si>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</si>
  <si>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</si>
  <si>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</si>
  <si>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</si>
  <si>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</si>
  <si>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</si>
  <si>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</si>
  <si>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</si>
  <si>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</si>
  <si>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</si>
  <si>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</si>
  <si>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</si>
  <si>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</si>
  <si>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</si>
  <si>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</si>
  <si>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</si>
  <si>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</si>
  <si>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</si>
  <si>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</si>
  <si>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</si>
  <si>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</si>
  <si>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</si>
  <si>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</si>
  <si>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</si>
  <si>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</si>
  <si>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</si>
  <si>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</si>
  <si>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</si>
  <si>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</si>
  <si>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</si>
  <si>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</si>
  <si>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</si>
  <si>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</si>
  <si>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</si>
  <si>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</si>
  <si>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</si>
  <si>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</si>
  <si>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</si>
  <si>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</si>
  <si>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</si>
  <si>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</si>
  <si>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</si>
  <si>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</si>
  <si>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</si>
  <si>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</si>
  <si>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</si>
  <si>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</si>
  <si>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</si>
  <si>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</si>
  <si>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</si>
  <si>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</si>
  <si>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</si>
  <si>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</si>
  <si>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</si>
  <si>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</si>
  <si>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</si>
  <si>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</si>
  <si>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</si>
  <si>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</si>
  <si>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</si>
  <si>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</si>
  <si>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</si>
  <si>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</si>
  <si>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</si>
  <si>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</si>
  <si>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</si>
  <si>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</si>
  <si>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</si>
  <si>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</si>
  <si>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</si>
  <si>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</si>
  <si>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</si>
  <si>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</si>
  <si>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</si>
  <si>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</si>
  <si>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</si>
  <si>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</si>
  <si>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</si>
  <si>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</si>
  <si>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</si>
  <si>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</si>
  <si>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</si>
  <si>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</si>
  <si>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</si>
  <si>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</si>
  <si>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</si>
  <si>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</si>
  <si>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</si>
  <si>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</si>
  <si>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</si>
  <si>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</si>
  <si>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</si>
  <si>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</si>
  <si>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</si>
  <si>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</si>
  <si>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</si>
  <si>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</si>
  <si>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</si>
  <si>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</si>
  <si>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</si>
  <si>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</si>
  <si>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</si>
  <si>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</si>
  <si>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</si>
  <si>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</si>
  <si>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</si>
  <si>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</si>
  <si>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</si>
  <si>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</si>
  <si>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</si>
  <si>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</si>
  <si>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</si>
  <si>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</si>
  <si>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</si>
  <si>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</si>
  <si>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</si>
  <si>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</si>
  <si>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</si>
  <si>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</si>
  <si>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</si>
  <si>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</si>
  <si>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</si>
  <si>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</si>
  <si>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</si>
  <si>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</si>
  <si>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</si>
  <si>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</si>
  <si>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</si>
  <si>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</si>
  <si>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</si>
  <si>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</si>
  <si>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</si>
  <si>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</si>
  <si>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</si>
  <si>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</si>
  <si>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</si>
  <si>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</si>
  <si>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</si>
  <si>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</si>
  <si>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</si>
  <si>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</si>
  <si>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</si>
  <si>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</si>
  <si>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</si>
  <si>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</si>
  <si>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</si>
  <si>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</si>
  <si>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</si>
  <si>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</si>
  <si>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</si>
  <si>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</si>
  <si>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</si>
  <si>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</si>
  <si>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</si>
  <si>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</si>
  <si>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</si>
  <si>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</si>
  <si>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</si>
  <si>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</si>
  <si>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</si>
  <si>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</si>
  <si>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</si>
  <si>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</si>
  <si>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</si>
  <si>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</si>
  <si>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</si>
  <si>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</si>
  <si>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</si>
  <si>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</si>
  <si>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</si>
  <si>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</si>
  <si>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</si>
  <si>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</si>
  <si>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</si>
  <si>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</si>
  <si>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</si>
  <si>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</si>
  <si>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</si>
  <si>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</si>
  <si>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</si>
  <si>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</si>
  <si>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</si>
  <si>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</si>
  <si>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</si>
  <si>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</si>
  <si>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</si>
  <si>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</si>
  <si>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</si>
  <si>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</si>
  <si>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</si>
  <si>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</si>
  <si>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</si>
  <si>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</si>
  <si>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</si>
  <si>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</si>
  <si>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</si>
  <si>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</si>
  <si>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</si>
  <si>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</si>
  <si>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</si>
  <si>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</si>
  <si>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</si>
  <si>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</si>
  <si>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</si>
  <si>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</si>
  <si>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</si>
  <si>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</si>
  <si>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</si>
  <si>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</si>
  <si>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</si>
  <si>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</si>
  <si>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</si>
  <si>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</si>
  <si>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</si>
  <si>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</si>
  <si>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</si>
  <si>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</si>
  <si>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</si>
  <si>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</si>
  <si>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</si>
  <si>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</si>
  <si>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</si>
  <si>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</si>
  <si>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</si>
  <si>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</si>
  <si>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</si>
  <si>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</si>
  <si>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</si>
  <si>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</si>
  <si>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</si>
  <si>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</si>
  <si>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</si>
  <si>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</si>
  <si>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</si>
  <si>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</si>
  <si>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</si>
  <si>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</si>
  <si>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</si>
  <si>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</si>
  <si>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</si>
  <si>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</si>
  <si>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</si>
  <si>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</si>
  <si>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</si>
  <si>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</si>
  <si>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</si>
  <si>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</si>
  <si>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</si>
  <si>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</si>
  <si>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</si>
  <si>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</si>
  <si>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</si>
  <si>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</si>
  <si>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</si>
  <si>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</si>
  <si>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</si>
  <si>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</si>
  <si>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</si>
  <si>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</si>
  <si>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</si>
  <si>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</si>
  <si>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</si>
  <si>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</si>
  <si>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</si>
  <si>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</si>
  <si>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</si>
  <si>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</si>
  <si>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</si>
  <si>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</si>
  <si>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</si>
  <si>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</si>
  <si>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</si>
  <si>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</si>
  <si>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</si>
  <si>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</si>
  <si>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</si>
  <si>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</si>
  <si>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</si>
  <si>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</si>
  <si>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</si>
  <si>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</si>
  <si>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</si>
  <si>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</si>
  <si>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</si>
  <si>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</si>
  <si>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</si>
  <si>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</si>
  <si>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</si>
  <si>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</si>
  <si>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</si>
  <si>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</si>
  <si>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</si>
  <si>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</si>
  <si>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</si>
  <si>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</si>
  <si>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</si>
  <si>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</si>
  <si>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</si>
  <si>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</si>
  <si>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</si>
  <si>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</si>
  <si>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</si>
  <si>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</si>
  <si>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</si>
  <si>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</si>
  <si>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</si>
  <si>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</si>
  <si>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</si>
  <si>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</si>
  <si>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</si>
  <si>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</si>
  <si>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</si>
  <si>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</si>
  <si>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</si>
  <si>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</si>
  <si>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</si>
  <si>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</si>
  <si>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</si>
  <si>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</si>
  <si>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</si>
  <si>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</si>
  <si>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</si>
  <si>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</si>
  <si>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</si>
  <si>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</si>
  <si>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</si>
  <si>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</si>
  <si>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</si>
  <si>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</si>
  <si>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</si>
  <si>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</si>
  <si>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</si>
  <si>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</si>
  <si>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</si>
  <si>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</si>
  <si>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</si>
  <si>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</si>
  <si>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</si>
  <si>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</si>
  <si>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</si>
  <si>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</si>
  <si>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</si>
  <si>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</si>
  <si>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</si>
  <si>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</si>
  <si>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</si>
  <si>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</si>
  <si>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</si>
  <si>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</si>
  <si>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</si>
  <si>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</si>
  <si>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</si>
  <si>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</si>
  <si>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</si>
  <si>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</si>
  <si>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</si>
  <si>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</si>
  <si>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</si>
  <si>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</si>
  <si>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</si>
  <si>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</si>
  <si>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</si>
  <si>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</si>
  <si>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</si>
  <si>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</si>
  <si>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</si>
  <si>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</si>
  <si>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</si>
  <si>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</si>
  <si>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</si>
  <si>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</si>
  <si>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</si>
  <si>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</si>
  <si>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</si>
  <si>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</si>
  <si>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</si>
  <si>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</si>
  <si>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</si>
  <si>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</si>
  <si>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</si>
  <si>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</si>
  <si>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</si>
  <si>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</si>
  <si>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</si>
  <si>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</si>
  <si>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</si>
  <si>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</si>
  <si>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</si>
  <si>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</si>
  <si>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</si>
  <si>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</si>
  <si>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</si>
  <si>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</si>
  <si>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</si>
  <si>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</si>
  <si>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</si>
  <si>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</si>
  <si>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</si>
  <si>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</si>
  <si>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</si>
  <si>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</si>
  <si>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</si>
  <si>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</si>
  <si>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</si>
  <si>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</si>
  <si>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</si>
  <si>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</si>
  <si>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</si>
  <si>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</si>
  <si>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</si>
  <si>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</si>
  <si>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</si>
  <si>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</si>
  <si>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</si>
  <si>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</si>
  <si>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</si>
  <si>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</si>
  <si>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</si>
  <si>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</si>
  <si>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</si>
  <si>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</si>
  <si>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</si>
  <si>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</si>
  <si>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</si>
  <si>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</si>
  <si>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</si>
  <si>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</si>
  <si>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</si>
  <si>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</si>
  <si>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</si>
  <si>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</si>
  <si>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</si>
  <si>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</si>
  <si>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</si>
  <si>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</si>
  <si>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</si>
  <si>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</si>
  <si>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</si>
  <si>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</si>
  <si>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</si>
  <si>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</si>
  <si>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</si>
  <si>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</si>
  <si>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</si>
  <si>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</si>
  <si>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</si>
  <si>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</si>
  <si>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</si>
  <si>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</si>
  <si>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</si>
  <si>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</si>
  <si>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</si>
  <si>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</si>
  <si>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</si>
  <si>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</si>
  <si>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</si>
  <si>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</si>
  <si>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</si>
  <si>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</si>
  <si>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</si>
  <si>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</si>
  <si>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</si>
  <si>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</si>
  <si>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</si>
  <si>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</si>
  <si>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</si>
  <si>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</si>
  <si>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</si>
  <si>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</si>
  <si>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</si>
  <si>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</si>
  <si>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</si>
  <si>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</si>
  <si>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</si>
  <si>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</si>
  <si>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</si>
  <si>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</si>
  <si>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</si>
  <si>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</si>
  <si>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</si>
  <si>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</si>
  <si>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</si>
  <si>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</si>
  <si>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</si>
  <si>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</si>
  <si>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</si>
  <si>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</si>
  <si>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</si>
  <si>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</si>
  <si>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</si>
  <si>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</si>
  <si>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</si>
  <si>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</si>
  <si>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</si>
  <si>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</si>
  <si>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</si>
  <si>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</si>
  <si>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</si>
  <si>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</si>
  <si>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</si>
  <si>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</si>
  <si>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</si>
  <si>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</si>
  <si>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</si>
  <si>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</si>
  <si>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</si>
  <si>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</si>
  <si>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</si>
  <si>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</si>
  <si>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</si>
  <si>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</si>
  <si>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</si>
  <si>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</si>
  <si>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</si>
  <si>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</si>
  <si>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</si>
  <si>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</si>
  <si>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</si>
  <si>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</si>
  <si>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</si>
  <si>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</si>
  <si>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</si>
  <si>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</si>
  <si>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</si>
  <si>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</si>
  <si>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</si>
  <si>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</si>
  <si>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</si>
  <si>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</si>
  <si>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</si>
  <si>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</si>
  <si>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</si>
  <si>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</si>
  <si>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</si>
  <si>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</si>
  <si>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</si>
  <si>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</si>
  <si>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</si>
  <si>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</si>
  <si>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</si>
  <si>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</si>
  <si>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</si>
  <si>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</si>
  <si>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</si>
  <si>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</si>
  <si>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</si>
  <si>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</si>
  <si>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</si>
  <si>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</si>
  <si>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</si>
  <si>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</si>
  <si>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</si>
  <si>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</si>
  <si>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</si>
  <si>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</si>
  <si>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</si>
  <si>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</si>
  <si>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</si>
  <si>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</si>
  <si>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</si>
  <si>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</si>
  <si>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</si>
  <si>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</si>
  <si>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</si>
  <si>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</si>
  <si>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</si>
  <si>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</si>
  <si>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</si>
  <si>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</si>
  <si>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</si>
  <si>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</si>
  <si>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</si>
  <si>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</si>
  <si>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</si>
  <si>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</si>
  <si>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</si>
  <si>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</si>
  <si>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</si>
  <si>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</si>
  <si>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</si>
  <si>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</si>
  <si>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</si>
  <si>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</si>
  <si>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</si>
  <si>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</si>
  <si>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</si>
  <si>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</si>
  <si>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</si>
  <si>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</si>
  <si>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</si>
  <si>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</si>
  <si>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</si>
  <si>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</si>
  <si>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</si>
  <si>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</si>
  <si>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</si>
  <si>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</si>
  <si>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</si>
  <si>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</si>
  <si>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</si>
  <si>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</si>
  <si>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</si>
  <si>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</si>
  <si>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</si>
  <si>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</si>
  <si>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</si>
  <si>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</si>
  <si>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</si>
  <si>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</si>
  <si>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</si>
  <si>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</si>
  <si>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</si>
  <si>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</si>
  <si>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</si>
  <si>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</si>
  <si>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</si>
  <si>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</si>
  <si>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</si>
  <si>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</si>
  <si>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</si>
  <si>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</si>
  <si>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</si>
  <si>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</si>
  <si>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</si>
  <si>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</si>
  <si>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</si>
  <si>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</si>
  <si>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</si>
  <si>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</si>
  <si>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</si>
  <si>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</si>
  <si>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</si>
  <si>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</si>
  <si>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</si>
  <si>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</si>
  <si>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</si>
  <si>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</si>
  <si>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</si>
  <si>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</si>
  <si>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</si>
  <si>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</si>
  <si>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</si>
  <si>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</si>
  <si>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</si>
  <si>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</si>
  <si>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</si>
  <si>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</si>
  <si>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</si>
  <si>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</si>
  <si>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</si>
  <si>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</si>
  <si>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</si>
  <si>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</si>
  <si>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</si>
  <si>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</si>
  <si>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</si>
  <si>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</si>
  <si>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</si>
  <si>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</si>
  <si>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</si>
  <si>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</si>
  <si>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</si>
  <si>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</si>
  <si>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</si>
  <si>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</si>
  <si>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</si>
  <si>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</si>
  <si>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</si>
  <si>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</si>
  <si>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</si>
  <si>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</si>
  <si>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</si>
  <si>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</si>
  <si>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</si>
  <si>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</si>
  <si>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</si>
  <si>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</si>
  <si>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</si>
  <si>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</si>
  <si>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</si>
  <si>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</si>
  <si>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</si>
  <si>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</si>
  <si>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</si>
  <si>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</si>
  <si>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</si>
  <si>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</si>
  <si>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</si>
  <si>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</si>
  <si>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</si>
  <si>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</si>
  <si>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</si>
  <si>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</si>
  <si>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</si>
  <si>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</si>
  <si>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</si>
  <si>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</si>
  <si>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</si>
  <si>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</si>
  <si>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</si>
  <si>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</si>
  <si>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</si>
  <si>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</si>
  <si>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</si>
  <si>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</si>
  <si>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</si>
  <si>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</si>
  <si>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</si>
  <si>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</si>
  <si>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</si>
  <si>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</si>
  <si>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</si>
  <si>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</si>
  <si>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</si>
  <si>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</si>
  <si>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</si>
  <si>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</si>
  <si>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</si>
  <si>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</si>
  <si>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</si>
  <si>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</si>
  <si>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</si>
  <si>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</si>
  <si>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</si>
  <si>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</si>
  <si>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</si>
  <si>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</si>
  <si>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</si>
  <si>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</si>
  <si>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</si>
  <si>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</si>
  <si>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</si>
  <si>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</si>
  <si>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</si>
  <si>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</si>
  <si>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</si>
  <si>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</si>
  <si>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</si>
  <si>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</si>
  <si>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</si>
  <si>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</si>
  <si>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</si>
  <si>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</si>
  <si>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</si>
  <si>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</si>
  <si>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</si>
  <si>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</si>
  <si>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</si>
  <si>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</si>
  <si>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</si>
  <si>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</si>
  <si>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</si>
  <si>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</si>
  <si>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</si>
  <si>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</si>
  <si>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</si>
  <si>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</si>
  <si>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</si>
  <si>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</si>
  <si>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</si>
  <si>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</si>
  <si>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</si>
  <si>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</si>
  <si>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</si>
  <si>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</si>
  <si>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</si>
  <si>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</si>
  <si>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</si>
  <si>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</si>
  <si>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</si>
  <si>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</si>
  <si>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</si>
  <si>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</si>
  <si>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</si>
  <si>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</si>
  <si>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</si>
  <si>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</si>
  <si>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</si>
  <si>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</si>
  <si>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</si>
  <si>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</si>
  <si>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</si>
  <si>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</si>
  <si>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</si>
  <si>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</si>
  <si>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</si>
  <si>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</si>
  <si>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</si>
  <si>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</si>
  <si>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</si>
  <si>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</si>
  <si>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</si>
  <si>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</si>
  <si>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</si>
  <si>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</si>
  <si>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</si>
  <si>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</si>
  <si>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</si>
  <si>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</si>
  <si>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</si>
  <si>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</si>
  <si>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</si>
  <si>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</si>
  <si>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</si>
  <si>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</si>
  <si>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</si>
  <si>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</si>
  <si>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</si>
  <si>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</si>
  <si>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</si>
  <si>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</si>
  <si>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</si>
  <si>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</si>
  <si>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</si>
  <si>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</si>
  <si>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</si>
  <si>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</si>
  <si>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</si>
  <si>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</si>
  <si>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</si>
  <si>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</si>
  <si>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</si>
  <si>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</si>
  <si>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</si>
  <si>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</si>
  <si>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</si>
  <si>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</si>
  <si>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</si>
  <si>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</si>
  <si>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</si>
  <si>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</si>
  <si>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</si>
  <si>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</si>
  <si>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</si>
  <si>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</si>
  <si>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</si>
  <si>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</si>
  <si>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</si>
  <si>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</si>
  <si>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</si>
  <si>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</si>
  <si>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</si>
  <si>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</si>
  <si>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</si>
  <si>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</si>
  <si>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</si>
  <si>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</si>
  <si>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</si>
  <si>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</si>
  <si>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</si>
  <si>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</si>
  <si>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</si>
  <si>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</si>
  <si>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</si>
  <si>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</si>
  <si>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</si>
  <si>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</si>
  <si>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</si>
  <si>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</si>
  <si>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</si>
  <si>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</si>
  <si>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</si>
  <si>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</si>
  <si>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</si>
  <si>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</si>
  <si>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</si>
  <si>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</si>
  <si>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</si>
  <si>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</si>
  <si>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</si>
  <si>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</si>
  <si>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</si>
  <si>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</si>
  <si>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</si>
  <si>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</si>
  <si>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</si>
  <si>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</si>
  <si>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</si>
  <si>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</si>
  <si>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</si>
  <si>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</si>
  <si>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</si>
  <si>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</si>
  <si>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</si>
  <si>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</si>
  <si>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</si>
  <si>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</si>
  <si>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</si>
  <si>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</si>
  <si>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</si>
  <si>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</si>
  <si>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</si>
  <si>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</si>
  <si>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</si>
  <si>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</si>
  <si>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</si>
  <si>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</si>
  <si>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</si>
  <si>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</si>
  <si>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</si>
  <si>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</si>
  <si>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</si>
  <si>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</si>
  <si>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</si>
  <si>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</si>
  <si>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</si>
  <si>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</si>
  <si>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</si>
  <si>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</si>
  <si>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</si>
  <si>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</si>
  <si>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</si>
  <si>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</si>
  <si>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</si>
  <si>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</si>
  <si>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</si>
  <si>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</si>
  <si>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</si>
  <si>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</si>
  <si>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</si>
  <si>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</si>
  <si>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</si>
  <si>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</si>
  <si>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</si>
  <si>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</si>
  <si>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</si>
  <si>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</si>
  <si>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</si>
  <si>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</si>
  <si>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</si>
  <si>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</si>
  <si>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</si>
  <si>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</si>
  <si>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</si>
  <si>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</si>
  <si>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</si>
  <si>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</si>
  <si>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</si>
  <si>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</si>
  <si>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</si>
  <si>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</si>
  <si>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</si>
  <si>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</si>
  <si>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</si>
  <si>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</si>
  <si>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</si>
  <si>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</si>
  <si>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</si>
  <si>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</si>
  <si>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</si>
  <si>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</si>
  <si>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</si>
  <si>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</si>
  <si>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</si>
  <si>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</si>
  <si>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</si>
  <si>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</si>
  <si>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</si>
  <si>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</si>
  <si>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</si>
  <si>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</si>
  <si>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</si>
  <si>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</si>
  <si>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</si>
  <si>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</si>
  <si>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</si>
  <si>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</si>
  <si>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</si>
  <si>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</si>
  <si>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</si>
  <si>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</si>
  <si>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</si>
  <si>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</si>
  <si>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</si>
  <si>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</si>
  <si>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</si>
  <si>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</si>
  <si>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</si>
  <si>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</si>
  <si>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</si>
  <si>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</si>
  <si>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</si>
  <si>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</si>
  <si>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</si>
  <si>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</si>
  <si>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</si>
  <si>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</si>
  <si>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</si>
  <si>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</si>
  <si>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</si>
  <si>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</si>
  <si>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</si>
  <si>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</si>
  <si>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</si>
  <si>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</si>
  <si>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</si>
  <si>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</si>
  <si>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</si>
  <si>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</si>
  <si>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</si>
  <si>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</si>
  <si>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</si>
  <si>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</si>
  <si>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</si>
  <si>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</si>
  <si>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</si>
  <si>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</si>
  <si>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</si>
  <si>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</si>
  <si>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</si>
  <si>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</si>
  <si>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</si>
  <si>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</si>
  <si>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</si>
  <si>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</si>
  <si>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</si>
  <si>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</si>
  <si>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</si>
  <si>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</si>
  <si>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</si>
  <si>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</si>
  <si>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</si>
  <si>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</si>
  <si>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</si>
  <si>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</si>
  <si>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</si>
  <si>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</si>
  <si>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</si>
  <si>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</si>
  <si>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</si>
  <si>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</si>
  <si>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</si>
  <si>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</si>
  <si>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</si>
  <si>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</si>
  <si>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</si>
  <si>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</si>
  <si>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</si>
  <si>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</si>
  <si>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</si>
  <si>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</si>
  <si>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</si>
  <si>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</si>
  <si>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</si>
  <si>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</si>
  <si>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</si>
  <si>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</si>
  <si>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</si>
  <si>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</si>
  <si>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</si>
  <si>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</si>
  <si>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</si>
  <si>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</si>
  <si>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</si>
  <si>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</si>
  <si>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</si>
  <si>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</si>
  <si>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</si>
  <si>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</si>
  <si>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</si>
  <si>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</si>
  <si>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</si>
  <si>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</si>
  <si>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</si>
  <si>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</si>
  <si>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</si>
  <si>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</si>
  <si>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</si>
  <si>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</si>
  <si>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</si>
  <si>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</si>
  <si>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</si>
  <si>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</si>
  <si>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</si>
  <si>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</si>
  <si>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</si>
  <si>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</si>
  <si>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</si>
  <si>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</si>
  <si>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</si>
  <si>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</si>
  <si>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</si>
  <si>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</si>
  <si>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</si>
  <si>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</si>
  <si>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</si>
  <si>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</si>
  <si>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</si>
  <si>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</si>
  <si>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</si>
  <si>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</si>
  <si>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</si>
  <si>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</si>
  <si>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</si>
  <si>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</si>
  <si>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</si>
  <si>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</si>
  <si>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</si>
  <si>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</si>
  <si>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</si>
  <si>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</si>
  <si>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</si>
  <si>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</si>
  <si>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</si>
  <si>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</si>
  <si>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</si>
  <si>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</si>
  <si>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</si>
  <si>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</si>
  <si>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</si>
  <si>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</si>
  <si>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</si>
  <si>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</si>
  <si>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</si>
  <si>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</si>
  <si>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</si>
  <si>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</si>
  <si>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</si>
  <si>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</si>
  <si>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</si>
  <si>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</si>
  <si>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</si>
  <si>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</si>
  <si>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</si>
  <si>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</si>
  <si>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</si>
  <si>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</si>
  <si>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</si>
  <si>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</si>
  <si>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</si>
  <si>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</si>
  <si>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</si>
  <si>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</si>
  <si>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</si>
  <si>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</si>
  <si>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</si>
  <si>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</si>
  <si>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</si>
  <si>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</si>
  <si>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</si>
  <si>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</si>
  <si>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</si>
  <si>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</si>
  <si>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</si>
  <si>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</si>
  <si>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</si>
  <si>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</si>
  <si>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</si>
  <si>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</si>
  <si>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</si>
  <si>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</si>
  <si>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</si>
  <si>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</si>
  <si>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</si>
  <si>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</si>
  <si>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</si>
  <si>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</si>
  <si>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</si>
  <si>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</si>
  <si>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</si>
  <si>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</si>
  <si>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</si>
  <si>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</si>
  <si>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</si>
  <si>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</si>
  <si>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</si>
  <si>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</si>
  <si>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</si>
  <si>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</si>
  <si>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</si>
  <si>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</si>
  <si>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</si>
  <si>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</si>
  <si>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</si>
  <si>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</si>
  <si>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</si>
  <si>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</si>
  <si>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</si>
  <si>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</si>
  <si>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</si>
  <si>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</si>
  <si>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</si>
  <si>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</si>
  <si>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</si>
  <si>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</si>
  <si>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</si>
  <si>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</si>
  <si>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</si>
  <si>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</si>
  <si>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</si>
  <si>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</si>
  <si>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</si>
  <si>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</si>
  <si>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</si>
  <si>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</si>
  <si>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</si>
  <si>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</si>
  <si>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</si>
  <si>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</si>
  <si>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</si>
  <si>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</si>
  <si>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</si>
  <si>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</si>
  <si>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</si>
  <si>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</si>
  <si>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</si>
  <si>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</si>
  <si>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</si>
  <si>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</si>
  <si>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</si>
  <si>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</si>
  <si>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</si>
  <si>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</si>
  <si>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</si>
  <si>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</si>
  <si>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</si>
  <si>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</si>
  <si>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</si>
  <si>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</si>
  <si>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</si>
  <si>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</si>
  <si>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</si>
  <si>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</si>
  <si>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</si>
  <si>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</si>
  <si>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</si>
  <si>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</si>
  <si>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</si>
  <si>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</si>
  <si>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</si>
  <si>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</si>
  <si>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</si>
  <si>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</si>
  <si>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</si>
  <si>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</si>
  <si>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</si>
  <si>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</si>
  <si>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</si>
  <si>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</si>
  <si>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</si>
  <si>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</si>
  <si>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</si>
  <si>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</si>
  <si>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</si>
  <si>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</si>
  <si>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</si>
  <si>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</si>
  <si>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</si>
  <si>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</si>
  <si>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</si>
  <si>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</si>
  <si>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</si>
  <si>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</si>
  <si>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</si>
  <si>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</si>
  <si>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</si>
  <si>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</si>
  <si>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</si>
  <si>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</si>
  <si>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</si>
  <si>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</si>
  <si>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</si>
  <si>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</si>
  <si>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</si>
  <si>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</si>
  <si>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</si>
  <si>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</si>
  <si>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</si>
  <si>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</si>
  <si>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</si>
  <si>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</si>
  <si>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</si>
  <si>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</si>
  <si>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</si>
  <si>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</si>
  <si>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</si>
  <si>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</si>
  <si>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</si>
  <si>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</si>
  <si>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</si>
  <si>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</si>
  <si>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</si>
  <si>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</si>
  <si>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</si>
  <si>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</si>
  <si>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</si>
  <si>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</si>
  <si>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</si>
  <si>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</si>
  <si>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</si>
  <si>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</si>
  <si>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</si>
  <si>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</si>
  <si>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</si>
  <si>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</si>
  <si>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</si>
  <si>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</si>
  <si>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</si>
  <si>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</si>
  <si>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</si>
  <si>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</si>
  <si>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</si>
  <si>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</si>
  <si>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</si>
  <si>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</si>
  <si>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</si>
  <si>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</si>
  <si>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</si>
  <si>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</si>
  <si>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</si>
  <si>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</si>
  <si>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</si>
  <si>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</si>
  <si>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</si>
  <si>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</si>
  <si>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</si>
  <si>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</si>
  <si>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</si>
  <si>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</si>
  <si>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</si>
  <si>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</si>
  <si>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</si>
  <si>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</si>
  <si>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</si>
  <si>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</si>
  <si>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</si>
  <si>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</si>
  <si>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</si>
  <si>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</si>
  <si>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</si>
  <si>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</si>
  <si>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</si>
  <si>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</si>
  <si>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</si>
  <si>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</si>
  <si>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</si>
  <si>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</si>
  <si>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</si>
  <si>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</si>
  <si>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</si>
  <si>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</si>
  <si>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</si>
  <si>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</si>
  <si>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</si>
  <si>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</si>
  <si>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</si>
  <si>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</si>
  <si>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</si>
  <si>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</si>
  <si>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</si>
  <si>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</si>
  <si>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</si>
  <si>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</si>
  <si>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</si>
  <si>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</si>
  <si>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</si>
  <si>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</si>
  <si>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</si>
  <si>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</si>
  <si>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</si>
  <si>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</si>
  <si>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</si>
  <si>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</si>
  <si>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</si>
  <si>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</si>
  <si>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</si>
  <si>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</si>
  <si>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</si>
  <si>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</si>
  <si>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</si>
  <si>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</si>
  <si>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</si>
  <si>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</si>
  <si>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</si>
  <si>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</si>
  <si>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</si>
  <si>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</si>
  <si>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</si>
  <si>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</si>
  <si>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</si>
  <si>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</si>
  <si>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</si>
  <si>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</si>
  <si>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</si>
  <si>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</si>
  <si>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</si>
  <si>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</si>
  <si>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</si>
  <si>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</si>
  <si>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</si>
  <si>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</si>
  <si>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</si>
  <si>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</si>
  <si>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</si>
  <si>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</si>
  <si>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</si>
  <si>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</si>
  <si>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</si>
  <si>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</si>
  <si>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</si>
  <si>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</si>
  <si>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</si>
  <si>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</si>
  <si>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</si>
  <si>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</si>
  <si>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</si>
  <si>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</si>
  <si>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</si>
  <si>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</si>
  <si>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</si>
  <si>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</si>
  <si>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</si>
  <si>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</si>
  <si>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</si>
  <si>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</si>
  <si>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</si>
  <si>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</si>
  <si>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</si>
  <si>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</si>
  <si>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</si>
  <si>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</si>
  <si>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</si>
  <si>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</si>
  <si>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</si>
  <si>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</si>
  <si>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</si>
  <si>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</si>
  <si>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</si>
  <si>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</si>
  <si>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</si>
  <si>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</si>
  <si>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</si>
  <si>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</si>
  <si>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</si>
  <si>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</si>
  <si>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</si>
  <si>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</si>
  <si>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</si>
  <si>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</si>
  <si>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</si>
  <si>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</si>
  <si>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</si>
  <si>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</si>
  <si>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</si>
  <si>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</si>
  <si>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</si>
  <si>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</si>
  <si>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</si>
  <si>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</si>
  <si>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</si>
  <si>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</si>
  <si>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</si>
  <si>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</si>
  <si>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</si>
  <si>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</si>
  <si>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</si>
  <si>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</si>
  <si>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</si>
  <si>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</si>
  <si>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</si>
  <si>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</si>
  <si>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</si>
  <si>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</si>
  <si>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</si>
  <si>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</si>
  <si>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</si>
  <si>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</si>
  <si>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</si>
  <si>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</si>
  <si>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</si>
  <si>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</si>
  <si>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</si>
  <si>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</si>
  <si>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</si>
  <si>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</si>
  <si>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</si>
  <si>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</si>
  <si>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</si>
  <si>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</si>
  <si>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</si>
  <si>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</si>
  <si>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</si>
  <si>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</si>
  <si>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</si>
  <si>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</si>
  <si>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</si>
  <si>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</si>
  <si>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</si>
  <si>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</si>
  <si>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</si>
  <si>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</si>
  <si>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</si>
  <si>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</si>
  <si>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</si>
  <si>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</si>
  <si>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</si>
  <si>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</si>
  <si>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</si>
  <si>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</si>
  <si>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</si>
  <si>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</si>
  <si>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</si>
  <si>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</si>
  <si>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</si>
  <si>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</si>
  <si>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</si>
  <si>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</si>
  <si>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</si>
  <si>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</si>
  <si>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</si>
  <si>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</si>
  <si>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</si>
  <si>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</si>
  <si>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</si>
  <si>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</si>
  <si>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</si>
  <si>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</si>
  <si>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</si>
  <si>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</si>
  <si>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</si>
  <si>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</si>
  <si>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</si>
  <si>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</si>
  <si>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</si>
  <si>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</si>
  <si>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</si>
  <si>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</si>
  <si>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</si>
  <si>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</si>
  <si>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</si>
  <si>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</si>
  <si>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</si>
  <si>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</si>
  <si>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</si>
  <si>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</si>
  <si>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</si>
  <si>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</si>
  <si>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</si>
  <si>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</si>
  <si>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</si>
  <si>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</si>
  <si>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</si>
  <si>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</si>
  <si>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</si>
  <si>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</si>
  <si>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</si>
  <si>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</si>
  <si>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</si>
  <si>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</si>
  <si>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</si>
  <si>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</si>
  <si>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</si>
  <si>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</si>
  <si>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</si>
  <si>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</si>
  <si>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</si>
  <si>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</si>
  <si>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</si>
  <si>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</si>
  <si>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</si>
  <si>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</si>
  <si>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</si>
  <si>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</si>
  <si>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</si>
  <si>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</si>
  <si>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</si>
  <si>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</si>
  <si>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</si>
  <si>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</si>
  <si>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</si>
  <si>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</si>
  <si>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</si>
  <si>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</si>
  <si>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</si>
  <si>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</si>
  <si>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</si>
  <si>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</si>
  <si>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</si>
  <si>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</si>
  <si>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</si>
  <si>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</si>
  <si>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</si>
  <si>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</si>
  <si>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</si>
  <si>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</si>
  <si>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</si>
  <si>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</si>
  <si>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</si>
  <si>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</si>
  <si>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</si>
  <si>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</si>
  <si>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</si>
  <si>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</si>
  <si>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</si>
  <si>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</si>
  <si>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</si>
  <si>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</si>
  <si>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</si>
  <si>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</si>
  <si>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</si>
  <si>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</si>
  <si>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</si>
  <si>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</si>
  <si>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</si>
  <si>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</si>
  <si>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</si>
  <si>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</si>
  <si>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</si>
  <si>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</si>
  <si>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</si>
  <si>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</si>
  <si>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</si>
  <si>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</si>
  <si>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</si>
  <si>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</si>
  <si>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</si>
  <si>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</si>
  <si>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</si>
  <si>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</si>
  <si>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</si>
  <si>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</si>
  <si>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</si>
  <si>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</si>
  <si>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</si>
  <si>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</si>
  <si>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</si>
  <si>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</si>
  <si>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</si>
  <si>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</si>
  <si>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</si>
  <si>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</si>
  <si>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</si>
  <si>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</si>
  <si>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</si>
  <si>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</si>
  <si>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</si>
  <si>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</si>
  <si>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</si>
  <si>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</si>
  <si>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</si>
  <si>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</si>
  <si>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</si>
  <si>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</si>
  <si>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</si>
  <si>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</si>
  <si>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</si>
  <si>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</si>
  <si>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</si>
  <si>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</si>
  <si>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</si>
  <si>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</si>
  <si>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</si>
  <si>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</si>
  <si>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</si>
  <si>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</si>
  <si>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</si>
  <si>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</si>
  <si>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</si>
  <si>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</si>
  <si>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</si>
  <si>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</si>
  <si>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</si>
  <si>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</si>
  <si>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</si>
  <si>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</si>
  <si>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</si>
  <si>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</si>
  <si>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</si>
  <si>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</si>
  <si>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</si>
  <si>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</si>
  <si>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</si>
  <si>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</si>
  <si>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</si>
  <si>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</si>
  <si>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</si>
  <si>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</si>
  <si>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</si>
  <si>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</si>
  <si>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</si>
  <si>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</si>
  <si>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</si>
  <si>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</si>
  <si>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</si>
  <si>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</si>
  <si>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</si>
  <si>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</si>
  <si>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</si>
  <si>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</si>
  <si>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</si>
  <si>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</si>
  <si>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</si>
  <si>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</si>
  <si>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</si>
  <si>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</si>
  <si>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</si>
  <si>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</si>
  <si>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</si>
  <si>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</si>
  <si>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</si>
  <si>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</si>
  <si>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</si>
  <si>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</si>
  <si>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</si>
  <si>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</si>
  <si>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</si>
  <si>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</si>
  <si>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</si>
  <si>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</si>
  <si>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</si>
  <si>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</si>
  <si>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</si>
  <si>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</si>
  <si>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</si>
  <si>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</si>
  <si>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</si>
  <si>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</si>
  <si>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</si>
  <si>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</si>
  <si>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</si>
  <si>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</si>
  <si>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</si>
  <si>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</si>
  <si>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</si>
  <si>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</si>
  <si>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</si>
  <si>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</si>
  <si>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</si>
  <si>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</si>
  <si>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</si>
  <si>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</si>
  <si>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</si>
  <si>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</si>
  <si>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</si>
  <si>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</si>
  <si>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</si>
  <si>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</si>
  <si>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</si>
  <si>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</si>
  <si>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</si>
  <si>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</si>
  <si>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</si>
  <si>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</si>
  <si>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</si>
  <si>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</si>
  <si>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</si>
  <si>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</si>
  <si>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</si>
  <si>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</si>
  <si>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</si>
  <si>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</si>
  <si>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</si>
  <si>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</si>
  <si>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</si>
  <si>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</si>
  <si>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</si>
  <si>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</si>
  <si>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</si>
  <si>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</si>
  <si>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</si>
  <si>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</si>
  <si>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</si>
  <si>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</si>
  <si>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</si>
  <si>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</si>
  <si>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</si>
  <si>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</si>
  <si>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</si>
  <si>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</si>
  <si>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</si>
  <si>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</si>
  <si>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</si>
  <si>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</si>
  <si>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</si>
  <si>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</si>
  <si>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</si>
  <si>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</si>
  <si>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</si>
  <si>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</si>
  <si>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</si>
  <si>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</si>
  <si>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</si>
  <si>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</si>
  <si>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</si>
  <si>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</si>
  <si>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</si>
  <si>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</si>
  <si>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</si>
  <si>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</si>
  <si>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</si>
  <si>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</si>
  <si>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</si>
  <si>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</si>
  <si>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</si>
  <si>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</si>
  <si>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</si>
  <si>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</si>
  <si>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</si>
  <si>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</si>
  <si>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</si>
  <si>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</si>
  <si>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</si>
  <si>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</si>
  <si>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</si>
  <si>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</si>
  <si>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</si>
  <si>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</si>
  <si>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</si>
  <si>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</si>
  <si>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</si>
  <si>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</si>
  <si>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</si>
  <si>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</si>
  <si>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</si>
  <si>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</si>
  <si>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</si>
  <si>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</si>
  <si>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</si>
  <si>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</si>
  <si>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</si>
  <si>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</si>
  <si>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</si>
  <si>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</si>
  <si>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</si>
  <si>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</si>
  <si>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</si>
  <si>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</si>
  <si>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</si>
  <si>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</si>
  <si>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</si>
  <si>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</si>
  <si>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</si>
  <si>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</si>
  <si>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</si>
  <si>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</si>
  <si>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</si>
  <si>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</si>
  <si>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</si>
  <si>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</si>
  <si>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</si>
  <si>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</si>
  <si>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</si>
  <si>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</si>
  <si>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</si>
  <si>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</si>
  <si>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</si>
  <si>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</si>
  <si>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</si>
  <si>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</si>
  <si>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</si>
  <si>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</si>
  <si>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</si>
  <si>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</si>
  <si>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</si>
  <si>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</si>
  <si>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</si>
  <si>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</si>
  <si>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</si>
  <si>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</si>
  <si>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</si>
  <si>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</si>
  <si>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</si>
  <si>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</si>
  <si>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</si>
  <si>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</si>
  <si>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</si>
  <si>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</si>
  <si>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</si>
  <si>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</si>
  <si>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</si>
  <si>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</si>
  <si>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</si>
  <si>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</si>
  <si>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</si>
  <si>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</si>
  <si>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</si>
  <si>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</si>
  <si>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</si>
  <si>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</si>
  <si>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</si>
  <si>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</si>
  <si>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</si>
  <si>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</si>
  <si>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</si>
  <si>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</si>
  <si>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</si>
  <si>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</si>
  <si>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</si>
  <si>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</si>
  <si>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</si>
  <si>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</si>
  <si>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</si>
  <si>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</si>
  <si>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</si>
  <si>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</si>
  <si>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</si>
  <si>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</si>
  <si>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</si>
  <si>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</si>
  <si>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</si>
  <si>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</si>
  <si>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</si>
  <si>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</si>
  <si>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</si>
  <si>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</si>
  <si>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</si>
  <si>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</si>
  <si>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</si>
  <si>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</si>
  <si>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</si>
  <si>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</si>
  <si>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</si>
  <si>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</si>
  <si>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</si>
  <si>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</si>
  <si>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</si>
  <si>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</si>
  <si>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</si>
  <si>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</si>
  <si>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</si>
  <si>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</si>
  <si>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</si>
  <si>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</si>
  <si>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</si>
  <si>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</si>
  <si>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</si>
  <si>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</si>
  <si>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</si>
  <si>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</si>
  <si>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</si>
  <si>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</si>
  <si>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</si>
  <si>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</si>
  <si>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</si>
  <si>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</si>
  <si>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</si>
  <si>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</si>
  <si>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</si>
  <si>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</si>
  <si>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</si>
  <si>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</si>
  <si>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</si>
  <si>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</si>
  <si>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</si>
  <si>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</si>
  <si>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</si>
  <si>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</si>
  <si>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</si>
  <si>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</si>
  <si>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</si>
  <si>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</si>
  <si>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</si>
  <si>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</si>
  <si>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</si>
  <si>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</si>
  <si>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</si>
  <si>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</si>
  <si>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</si>
  <si>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</si>
  <si>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</si>
  <si>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</si>
  <si>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</si>
  <si>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</si>
  <si>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</si>
  <si>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</si>
  <si>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</si>
  <si>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</si>
  <si>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</si>
  <si>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</si>
  <si>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</si>
  <si>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</si>
  <si>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</si>
  <si>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</si>
  <si>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</si>
  <si>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</si>
  <si>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</si>
  <si>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</si>
  <si>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</si>
  <si>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</si>
  <si>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</si>
  <si>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</si>
  <si>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</si>
  <si>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</si>
  <si>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</si>
  <si>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</si>
  <si>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</si>
  <si>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</si>
  <si>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</si>
  <si>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</si>
  <si>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</si>
  <si>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</si>
  <si>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</si>
  <si>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</si>
  <si>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</si>
  <si>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</si>
  <si>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</si>
  <si>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</si>
  <si>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</si>
  <si>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</si>
  <si>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</si>
  <si>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</si>
  <si>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</si>
  <si>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</si>
  <si>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</si>
  <si>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</si>
  <si>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</si>
  <si>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</si>
  <si>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</si>
  <si>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</si>
  <si>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</si>
  <si>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</si>
  <si>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</si>
  <si>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</si>
  <si>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</si>
  <si>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</si>
  <si>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</si>
  <si>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</si>
  <si>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</si>
  <si>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</si>
  <si>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</si>
  <si>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</si>
  <si>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</si>
  <si>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</si>
  <si>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</si>
  <si>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</si>
  <si>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</si>
  <si>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</si>
  <si>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</si>
  <si>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</si>
  <si>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</si>
  <si>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</si>
  <si>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</si>
  <si>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</si>
  <si>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</si>
  <si>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</si>
  <si>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</si>
  <si>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</si>
  <si>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</si>
  <si>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</si>
  <si>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</si>
  <si>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</si>
  <si>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</si>
  <si>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</si>
  <si>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</si>
  <si>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</si>
  <si>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</si>
  <si>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</si>
  <si>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</si>
  <si>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</si>
  <si>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</si>
  <si>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</si>
  <si>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</si>
  <si>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</si>
  <si>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</si>
  <si>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</si>
  <si>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</si>
  <si>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</si>
  <si>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</si>
  <si>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</si>
  <si>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</si>
  <si>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</si>
  <si>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</si>
  <si>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</si>
  <si>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</si>
  <si>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</si>
  <si>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</si>
  <si>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</si>
  <si>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</si>
  <si>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</si>
  <si>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</si>
  <si>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</si>
  <si>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</si>
  <si>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</si>
  <si>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</si>
  <si>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</si>
  <si>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</si>
  <si>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</si>
  <si>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</si>
  <si>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</si>
  <si>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</si>
  <si>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</si>
  <si>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</si>
  <si>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</si>
  <si>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</si>
  <si>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</si>
  <si>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</si>
  <si>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</si>
  <si>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</si>
  <si>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</si>
  <si>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</si>
  <si>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</si>
  <si>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</si>
  <si>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</si>
  <si>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</si>
  <si>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</si>
  <si>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</si>
  <si>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</si>
  <si>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</si>
  <si>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</si>
  <si>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</si>
  <si>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</si>
  <si>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</si>
  <si>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</si>
  <si>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</si>
  <si>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</si>
  <si>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</si>
  <si>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</si>
  <si>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</si>
  <si>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</si>
  <si>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</si>
  <si>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</si>
  <si>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</si>
  <si>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</si>
  <si>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</si>
  <si>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</si>
  <si>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</si>
  <si>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</si>
  <si>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</si>
  <si>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</si>
  <si>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</si>
  <si>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</si>
  <si>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</si>
  <si>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</si>
  <si>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</si>
  <si>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</si>
  <si>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</si>
  <si>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</si>
  <si>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</si>
  <si>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</si>
  <si>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</si>
  <si>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</si>
  <si>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</si>
  <si>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</si>
  <si>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</si>
  <si>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</si>
  <si>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</si>
  <si>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</si>
  <si>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</si>
  <si>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</si>
  <si>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</si>
  <si>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</si>
  <si>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</si>
  <si>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</si>
  <si>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</si>
  <si>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</si>
  <si>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</si>
  <si>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</si>
  <si>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</si>
  <si>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</si>
  <si>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</si>
  <si>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</si>
  <si>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</si>
  <si>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</si>
  <si>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</si>
  <si>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</si>
  <si>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</si>
  <si>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</si>
  <si>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</si>
  <si>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</si>
  <si>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</si>
  <si>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</si>
  <si>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</si>
  <si>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</si>
  <si>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</si>
  <si>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</si>
  <si>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</si>
  <si>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</si>
  <si>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</si>
  <si>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</si>
  <si>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</si>
  <si>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</si>
  <si>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</si>
  <si>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</si>
  <si>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</si>
  <si>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</si>
  <si>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</si>
  <si>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</si>
  <si>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</si>
  <si>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</si>
  <si>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</si>
  <si>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</si>
  <si>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</si>
  <si>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</si>
  <si>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</si>
  <si>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</si>
  <si>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</si>
  <si>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</si>
  <si>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</si>
  <si>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</si>
  <si>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</si>
  <si>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</si>
  <si>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</si>
  <si>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</si>
  <si>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</si>
  <si>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</si>
  <si>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</si>
  <si>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</si>
  <si>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</si>
  <si>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</si>
  <si>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</si>
  <si>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</si>
  <si>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</si>
  <si>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</si>
  <si>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</si>
  <si>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</si>
  <si>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</si>
  <si>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</si>
  <si>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</si>
  <si>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</si>
  <si>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</si>
  <si>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</si>
  <si>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</si>
  <si>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</si>
  <si>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</si>
  <si>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</si>
  <si>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</si>
  <si>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</si>
  <si>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</si>
  <si>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</si>
  <si>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</si>
  <si>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</si>
  <si>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</si>
  <si>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</si>
  <si>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</si>
  <si>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</si>
  <si>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</si>
  <si>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</si>
  <si>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</si>
  <si>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</si>
  <si>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</si>
  <si>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</si>
  <si>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</si>
  <si>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</si>
  <si>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</si>
  <si>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</si>
  <si>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</si>
  <si>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</si>
  <si>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</si>
  <si>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</si>
  <si>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</si>
  <si>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</si>
  <si>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</si>
  <si>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</si>
  <si>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</si>
  <si>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</si>
  <si>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</si>
  <si>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</si>
  <si>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</si>
  <si>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</si>
  <si>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</si>
  <si>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</si>
  <si>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</si>
  <si>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</si>
  <si>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</si>
  <si>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</si>
  <si>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</si>
  <si>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</si>
  <si>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</si>
  <si>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</si>
  <si>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</si>
  <si>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</si>
  <si>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</si>
  <si>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</si>
  <si>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</si>
  <si>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</si>
  <si>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</si>
  <si>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</si>
  <si>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</si>
  <si>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</si>
  <si>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</si>
  <si>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</si>
  <si>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</si>
  <si>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</si>
  <si>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</si>
  <si>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</si>
  <si>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</si>
  <si>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</si>
  <si>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</si>
  <si>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</si>
  <si>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</si>
  <si>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</si>
  <si>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</si>
  <si>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</si>
  <si>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</si>
  <si>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</si>
  <si>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</si>
  <si>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</si>
  <si>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</si>
  <si>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</si>
  <si>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</si>
  <si>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</si>
  <si>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</si>
  <si>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</si>
  <si>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</si>
  <si>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</si>
  <si>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</si>
  <si>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</si>
  <si>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</si>
  <si>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</si>
  <si>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</si>
  <si>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</si>
  <si>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</si>
  <si>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</si>
  <si>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</si>
  <si>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</si>
  <si>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</si>
  <si>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</si>
  <si>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</si>
  <si>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</si>
  <si>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</si>
  <si>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</si>
  <si>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</si>
  <si>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</si>
  <si>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</si>
  <si>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</si>
  <si>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</si>
  <si>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</si>
  <si>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</si>
  <si>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</si>
  <si>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</si>
  <si>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</si>
  <si>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</si>
  <si>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</si>
  <si>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</si>
  <si>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</si>
  <si>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</si>
  <si>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</si>
  <si>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</si>
  <si>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</si>
  <si>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</si>
  <si>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</si>
  <si>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</si>
  <si>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</si>
  <si>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</si>
  <si>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</si>
  <si>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</si>
  <si>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</si>
  <si>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</si>
  <si>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</si>
  <si>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</si>
  <si>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</si>
  <si>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</si>
  <si>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</si>
  <si>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</si>
  <si>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</si>
  <si>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</si>
  <si>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</si>
  <si>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</si>
  <si>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</si>
  <si>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</si>
  <si>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</si>
  <si>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</si>
  <si>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</si>
  <si>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</si>
  <si>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</si>
  <si>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</si>
  <si>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</si>
  <si>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</si>
  <si>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</si>
  <si>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</si>
  <si>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</si>
  <si>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</si>
  <si>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</si>
  <si>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</si>
  <si>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</si>
  <si>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</si>
  <si>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</si>
  <si>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</si>
  <si>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</si>
  <si>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</si>
  <si>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</si>
  <si>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</si>
  <si>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</si>
  <si>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</si>
  <si>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</si>
  <si>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</si>
  <si>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</si>
  <si>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</si>
  <si>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</si>
  <si>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</si>
  <si>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</si>
  <si>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</si>
  <si>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</si>
  <si>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</si>
  <si>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</si>
  <si>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</si>
  <si>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</si>
  <si>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</si>
  <si>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</si>
  <si>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</si>
  <si>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</si>
  <si>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</si>
  <si>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</si>
  <si>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</si>
  <si>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</si>
  <si>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</si>
  <si>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</si>
  <si>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</si>
  <si>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</si>
  <si>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</si>
  <si>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</si>
  <si>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</si>
  <si>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</si>
  <si>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</si>
  <si>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</si>
  <si>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</si>
  <si>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</si>
  <si>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</si>
  <si>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</si>
  <si>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</si>
  <si>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</si>
  <si>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</si>
  <si>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</si>
  <si>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</si>
  <si>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</si>
  <si>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</si>
  <si>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</si>
  <si>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</si>
  <si>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</si>
  <si>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</si>
  <si>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</si>
  <si>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</si>
  <si>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</si>
  <si>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</si>
  <si>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</si>
  <si>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</si>
  <si>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</si>
  <si>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</si>
  <si>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</si>
  <si>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</si>
  <si>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</si>
  <si>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</si>
  <si>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</si>
  <si>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</si>
  <si>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</si>
  <si>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</si>
  <si>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</si>
  <si>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</si>
  <si>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</si>
  <si>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</si>
  <si>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</si>
  <si>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</si>
  <si>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</si>
  <si>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</si>
  <si>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</si>
  <si>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</si>
  <si>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</si>
  <si>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</si>
  <si>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</si>
  <si>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</si>
  <si>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</si>
  <si>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</si>
  <si>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</si>
  <si>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</si>
  <si>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</si>
  <si>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</si>
  <si>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</si>
  <si>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</si>
  <si>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</si>
  <si>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</si>
  <si>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</si>
  <si>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</si>
  <si>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</si>
  <si>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</si>
  <si>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</si>
  <si>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</si>
  <si>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</si>
  <si>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</si>
  <si>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</si>
  <si>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</si>
  <si>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</si>
  <si>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</si>
  <si>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</si>
  <si>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</si>
  <si>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</si>
  <si>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</si>
  <si>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</si>
  <si>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</si>
  <si>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</si>
  <si>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</si>
  <si>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</si>
  <si>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</si>
  <si>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</si>
  <si>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</si>
  <si>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</si>
  <si>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</si>
  <si>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</si>
  <si>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</si>
  <si>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</si>
  <si>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</si>
  <si>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</si>
  <si>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</si>
  <si>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</si>
  <si>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</si>
  <si>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</si>
  <si>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</si>
  <si>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</si>
  <si>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</si>
  <si>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</si>
  <si>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</si>
  <si>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</si>
  <si>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</si>
  <si>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</si>
  <si>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</si>
  <si>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</si>
  <si>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</si>
  <si>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</si>
  <si>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</si>
  <si>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</si>
  <si>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</si>
  <si>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</si>
  <si>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</si>
  <si>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</si>
  <si>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</si>
  <si>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</si>
  <si>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</si>
  <si>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</si>
  <si>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</si>
  <si>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</si>
  <si>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</si>
  <si>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</si>
  <si>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</si>
  <si>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</si>
  <si>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</si>
  <si>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</si>
  <si>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</si>
  <si>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</si>
  <si>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</si>
  <si>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</si>
  <si>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</si>
  <si>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</si>
  <si>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</si>
  <si>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</si>
  <si>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</si>
  <si>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</si>
  <si>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</si>
  <si>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</si>
  <si>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</si>
  <si>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</si>
  <si>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</si>
  <si>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</si>
  <si>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</si>
  <si>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</si>
  <si>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</si>
  <si>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</si>
  <si>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</si>
  <si>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</si>
  <si>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</si>
  <si>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</si>
  <si>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</si>
  <si>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</si>
  <si>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</si>
  <si>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</si>
  <si>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</si>
  <si>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</si>
  <si>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</si>
  <si>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</si>
  <si>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</si>
  <si>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</si>
  <si>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</si>
  <si>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</si>
  <si>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</si>
  <si>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</si>
  <si>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</si>
  <si>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</si>
  <si>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</si>
  <si>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</si>
  <si>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</si>
  <si>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</si>
  <si>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</si>
  <si>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</si>
  <si>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</si>
  <si>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</si>
  <si>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</si>
  <si>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</si>
  <si>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</si>
  <si>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</si>
  <si>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</si>
  <si>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</si>
  <si>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</si>
  <si>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</si>
  <si>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</si>
  <si>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</si>
  <si>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</si>
  <si>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</si>
  <si>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</si>
  <si>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</si>
  <si>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</si>
  <si>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</si>
  <si>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</si>
  <si>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</si>
  <si>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</si>
  <si>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</si>
  <si>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</si>
  <si>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</si>
  <si>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</si>
  <si>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</si>
  <si>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</si>
  <si>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</si>
  <si>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</si>
  <si>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</si>
  <si>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</si>
  <si>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</si>
  <si>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</si>
  <si>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</si>
  <si>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</si>
  <si>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</si>
  <si>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</si>
  <si>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</si>
  <si>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</si>
  <si>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</si>
  <si>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</si>
  <si>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</si>
  <si>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</si>
  <si>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</si>
  <si>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</si>
  <si>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</si>
  <si>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</si>
  <si>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</si>
  <si>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</si>
  <si>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</si>
  <si>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</si>
  <si>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</si>
  <si>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</si>
  <si>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</si>
  <si>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</si>
  <si>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</si>
  <si>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</si>
  <si>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</si>
  <si>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</si>
  <si>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</si>
  <si>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</si>
  <si>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</si>
  <si>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</si>
  <si>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</si>
  <si>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</si>
  <si>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</si>
  <si>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</si>
  <si>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</si>
  <si>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</si>
  <si>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</si>
  <si>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</si>
  <si>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</si>
  <si>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</si>
  <si>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</si>
  <si>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</si>
  <si>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</si>
  <si>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</si>
  <si>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</si>
  <si>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</si>
  <si>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</si>
  <si>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</si>
  <si>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</si>
  <si>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</si>
  <si>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</si>
  <si>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</si>
  <si>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</si>
  <si>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</si>
  <si>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</si>
  <si>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</si>
  <si>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</si>
  <si>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</si>
  <si>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</si>
  <si>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</si>
  <si>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</si>
  <si>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</si>
  <si>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</si>
  <si>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</si>
  <si>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</si>
  <si>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</si>
  <si>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</si>
  <si>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</si>
  <si>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</si>
  <si>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</si>
  <si>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</si>
  <si>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</si>
  <si>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</si>
  <si>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</si>
  <si>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</si>
  <si>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</si>
  <si>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</si>
  <si>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</si>
  <si>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</si>
  <si>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</si>
  <si>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</si>
  <si>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</si>
  <si>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</si>
  <si>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</si>
  <si>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</si>
  <si>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</si>
  <si>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</si>
  <si>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</si>
  <si>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</si>
  <si>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</si>
  <si>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</si>
  <si>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</si>
  <si>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</si>
  <si>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</si>
  <si>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</si>
  <si>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</si>
  <si>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</si>
  <si>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</si>
  <si>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</si>
  <si>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</si>
  <si>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</si>
  <si>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</si>
  <si>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</si>
  <si>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</si>
  <si>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</si>
  <si>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</si>
  <si>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</si>
  <si>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</si>
  <si>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</si>
  <si>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</si>
  <si>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</si>
  <si>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</si>
  <si>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</si>
  <si>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</si>
  <si>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</si>
  <si>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</si>
  <si>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</si>
  <si>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</si>
  <si>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</si>
  <si>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</si>
  <si>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</si>
  <si>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</si>
  <si>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</si>
  <si>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</si>
  <si>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</si>
  <si>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</si>
  <si>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</si>
  <si>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</si>
  <si>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</si>
  <si>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</si>
  <si>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</si>
  <si>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</si>
  <si>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</si>
  <si>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</si>
  <si>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</si>
  <si>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</si>
  <si>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</si>
  <si>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</si>
  <si>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</si>
  <si>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</si>
  <si>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</si>
  <si>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</si>
  <si>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</si>
  <si>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</si>
  <si>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</si>
  <si>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</si>
  <si>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</si>
  <si>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</si>
  <si>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</si>
  <si>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</si>
  <si>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</si>
  <si>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</si>
  <si>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</si>
  <si>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</si>
  <si>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</si>
  <si>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</si>
  <si>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</si>
  <si>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</si>
  <si>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</si>
  <si>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</si>
  <si>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</si>
  <si>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</si>
  <si>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</si>
  <si>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</si>
  <si>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</si>
  <si>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</si>
  <si>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</si>
  <si>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</si>
  <si>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</si>
  <si>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</si>
  <si>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</si>
  <si>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</si>
  <si>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</si>
  <si>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</si>
  <si>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</si>
  <si>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</si>
  <si>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</si>
  <si>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</si>
  <si>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</si>
  <si>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</si>
  <si>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</si>
  <si>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</si>
  <si>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</si>
  <si>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</si>
  <si>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</si>
  <si>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</si>
  <si>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</si>
  <si>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</si>
  <si>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</si>
  <si>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</si>
  <si>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</si>
  <si>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</si>
  <si>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</si>
  <si>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</si>
  <si>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</si>
  <si>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</si>
  <si>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</si>
  <si>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</si>
  <si>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</si>
  <si>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</si>
  <si>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</si>
  <si>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</si>
  <si>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</si>
  <si>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</si>
  <si>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</si>
  <si>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</si>
  <si>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</si>
  <si>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</si>
  <si>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</si>
  <si>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</si>
  <si>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</si>
  <si>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</si>
  <si>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</si>
  <si>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</si>
  <si>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</si>
  <si>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</si>
  <si>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</si>
  <si>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</si>
  <si>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</si>
  <si>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</si>
  <si>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</si>
  <si>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</si>
  <si>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</si>
  <si>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</si>
  <si>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</si>
  <si>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</si>
  <si>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</si>
  <si>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</si>
  <si>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</si>
  <si>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</si>
  <si>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</si>
  <si>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</si>
  <si>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</si>
  <si>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</si>
  <si>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</si>
  <si>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</si>
  <si>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</si>
  <si>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</si>
  <si>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</si>
  <si>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</si>
  <si>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</si>
  <si>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</si>
  <si>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</si>
  <si>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</si>
  <si>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</si>
  <si>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</si>
  <si>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</si>
  <si>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</si>
  <si>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</si>
  <si>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</si>
  <si>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</si>
  <si>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</si>
  <si>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</si>
  <si>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</si>
  <si>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</si>
  <si>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</si>
  <si>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</si>
  <si>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</si>
  <si>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</si>
  <si>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</si>
  <si>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</si>
  <si>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</si>
  <si>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</si>
  <si>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</si>
  <si>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</si>
  <si>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</si>
  <si>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</si>
  <si>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</si>
  <si>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</si>
  <si>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</si>
  <si>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</si>
  <si>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</si>
  <si>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</si>
  <si>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</si>
  <si>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</si>
  <si>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</si>
  <si>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</si>
  <si>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</si>
  <si>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</si>
  <si>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</si>
  <si>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</si>
  <si>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</si>
  <si>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</si>
  <si>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</si>
  <si>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</si>
  <si>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</si>
  <si>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</si>
  <si>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</si>
  <si>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</si>
  <si>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</si>
  <si>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</si>
  <si>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</si>
  <si>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</si>
  <si>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</si>
  <si>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</si>
  <si>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</si>
  <si>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</si>
  <si>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</si>
  <si>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</si>
  <si>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</si>
  <si>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</si>
  <si>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</si>
  <si>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</si>
  <si>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</si>
  <si>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</si>
  <si>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</si>
  <si>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</si>
  <si>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</si>
  <si>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</si>
  <si>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</si>
  <si>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</si>
  <si>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</si>
  <si>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</si>
  <si>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</si>
  <si>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</si>
  <si>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</si>
  <si>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</si>
  <si>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</si>
  <si>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</si>
  <si>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</si>
  <si>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</si>
  <si>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</si>
  <si>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</si>
  <si>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</si>
  <si>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</si>
  <si>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</si>
  <si>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</si>
  <si>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</si>
  <si>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</si>
  <si>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</si>
  <si>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</si>
  <si>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</si>
  <si>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</si>
  <si>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</si>
  <si>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</si>
  <si>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</si>
  <si>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</si>
  <si>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</si>
  <si>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</si>
  <si>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</si>
  <si>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</si>
  <si>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</si>
  <si>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</si>
  <si>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</si>
  <si>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</si>
  <si>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</si>
  <si>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</si>
  <si>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</si>
  <si>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</si>
  <si>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</si>
  <si>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</si>
  <si>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</si>
  <si>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</si>
  <si>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</si>
  <si>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</si>
  <si>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</si>
  <si>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</si>
  <si>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</si>
  <si>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</si>
  <si>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</si>
  <si>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</si>
  <si>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</si>
  <si>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</si>
  <si>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</si>
  <si>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</si>
  <si>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</si>
  <si>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</si>
  <si>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</si>
  <si>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</si>
  <si>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</si>
  <si>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</si>
  <si>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</si>
  <si>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</si>
  <si>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</si>
  <si>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</si>
  <si>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</si>
  <si>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</si>
  <si>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</si>
  <si>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</si>
  <si>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</si>
  <si>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</si>
  <si>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</si>
  <si>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</si>
  <si>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</si>
  <si>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</si>
  <si>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</si>
  <si>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</si>
  <si>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</si>
  <si>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</si>
  <si>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</si>
  <si>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</si>
  <si>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</si>
  <si>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</si>
  <si>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</si>
  <si>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</si>
  <si>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</si>
  <si>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</si>
  <si>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</si>
  <si>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</si>
  <si>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</si>
  <si>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</si>
  <si>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</si>
  <si>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</si>
  <si>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</si>
  <si>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</si>
  <si>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</si>
  <si>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</si>
  <si>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</si>
  <si>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</si>
  <si>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</si>
  <si>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</si>
  <si>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</si>
  <si>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</si>
  <si>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</si>
  <si>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</si>
  <si>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</si>
  <si>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</si>
  <si>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</si>
  <si>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</si>
  <si>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</si>
  <si>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</si>
  <si>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</si>
  <si>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</si>
  <si>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</si>
  <si>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</si>
  <si>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</si>
  <si>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</si>
  <si>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</si>
  <si>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</si>
  <si>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</si>
  <si>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</si>
  <si>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</si>
  <si>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</si>
  <si>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</si>
  <si>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</si>
  <si>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</si>
  <si>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</si>
  <si>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</si>
  <si>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</si>
  <si>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</si>
  <si>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</si>
  <si>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</si>
  <si>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</si>
  <si>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</si>
  <si>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</si>
  <si>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</si>
  <si>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</si>
  <si>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</si>
  <si>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</si>
  <si>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</si>
  <si>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</si>
  <si>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</si>
  <si>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</si>
  <si>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</si>
  <si>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</si>
  <si>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</si>
  <si>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</si>
  <si>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</si>
  <si>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</si>
  <si>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</si>
  <si>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</si>
  <si>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</si>
  <si>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</si>
  <si>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</si>
  <si>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</si>
  <si>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</si>
  <si>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</si>
  <si>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</si>
  <si>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</si>
  <si>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</si>
  <si>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</si>
  <si>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</si>
  <si>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</si>
  <si>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</si>
  <si>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</si>
  <si>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</si>
  <si>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</si>
  <si>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</si>
  <si>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</si>
  <si>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</si>
  <si>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</si>
  <si>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</si>
  <si>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</si>
  <si>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</si>
  <si>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</si>
  <si>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</si>
  <si>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</si>
  <si>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</si>
  <si>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</si>
  <si>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</si>
  <si>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</si>
  <si>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</si>
  <si>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</si>
  <si>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</si>
  <si>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</si>
  <si>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</si>
  <si>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</si>
  <si>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</si>
  <si>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</si>
  <si>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</si>
  <si>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</si>
  <si>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</si>
  <si>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</si>
  <si>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</si>
  <si>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</si>
  <si>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</si>
  <si>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</si>
  <si>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</si>
  <si>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</si>
  <si>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</si>
  <si>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</si>
  <si>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</si>
  <si>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</si>
  <si>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</si>
  <si>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</si>
  <si>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</si>
  <si>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</si>
  <si>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</si>
  <si>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</si>
  <si>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</si>
  <si>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</si>
  <si>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</si>
  <si>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</si>
  <si>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</si>
  <si>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</si>
  <si>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</si>
  <si>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</si>
  <si>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</si>
  <si>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</si>
  <si>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</si>
  <si>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</si>
  <si>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</si>
  <si>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</si>
  <si>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</si>
  <si>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</si>
  <si>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</si>
  <si>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</si>
  <si>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</si>
  <si>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</si>
  <si>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</si>
  <si>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</si>
  <si>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</si>
  <si>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</si>
  <si>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</si>
  <si>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</si>
  <si>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</si>
  <si>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</si>
  <si>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</si>
  <si>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</si>
  <si>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</si>
  <si>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</si>
  <si>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</si>
  <si>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</si>
  <si>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</si>
  <si>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</si>
  <si>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</si>
  <si>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</si>
  <si>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</si>
  <si>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</si>
  <si>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</si>
  <si>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</si>
  <si>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</si>
  <si>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</si>
  <si>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</si>
  <si>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</si>
  <si>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</si>
  <si>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</si>
  <si>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</si>
  <si>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</si>
  <si>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</si>
  <si>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</si>
  <si>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</si>
  <si>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</si>
  <si>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</si>
  <si>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</si>
  <si>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</si>
  <si>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</si>
  <si>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</si>
  <si>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</si>
  <si>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</si>
  <si>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</si>
  <si>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</si>
  <si>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</si>
  <si>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</si>
  <si>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</si>
  <si>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</si>
  <si>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</si>
  <si>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</si>
  <si>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</si>
  <si>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</si>
  <si>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</si>
  <si>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</si>
  <si>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</si>
  <si>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</si>
  <si>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</si>
  <si>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</si>
  <si>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</si>
  <si>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</si>
  <si>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</si>
  <si>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</si>
  <si>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</si>
  <si>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</si>
  <si>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</si>
  <si>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</si>
  <si>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</si>
  <si>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</si>
  <si>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</si>
  <si>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</si>
  <si>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</si>
  <si>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</si>
  <si>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</si>
  <si>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</si>
  <si>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</si>
  <si>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</si>
  <si>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</si>
  <si>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</si>
  <si>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</si>
  <si>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</si>
  <si>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</si>
  <si>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</si>
  <si>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</si>
  <si>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</si>
  <si>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</si>
  <si>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</si>
  <si>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</si>
  <si>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</si>
  <si>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</si>
  <si>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</si>
  <si>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</si>
  <si>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</si>
  <si>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</si>
  <si>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</si>
  <si>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</si>
  <si>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</si>
  <si>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</si>
  <si>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</si>
  <si>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</si>
  <si>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</si>
  <si>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</si>
  <si>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</si>
  <si>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</si>
  <si>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</si>
  <si>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</si>
  <si>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</si>
  <si>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</si>
  <si>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</si>
  <si>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</si>
  <si>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</si>
  <si>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</si>
  <si>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</si>
  <si>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</si>
  <si>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</si>
  <si>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</si>
  <si>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</si>
  <si>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</si>
  <si>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</si>
  <si>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</si>
  <si>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</si>
  <si>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</si>
  <si>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</si>
  <si>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</si>
  <si>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</si>
  <si>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</si>
  <si>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</si>
  <si>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</si>
  <si>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</si>
  <si>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</si>
  <si>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</si>
  <si>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</si>
  <si>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</si>
  <si>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</si>
  <si>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</si>
  <si>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</si>
  <si>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</si>
  <si>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</si>
  <si>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</si>
  <si>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</si>
  <si>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</si>
  <si>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</si>
  <si>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</si>
  <si>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</si>
  <si>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</si>
  <si>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</si>
  <si>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</si>
  <si>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</si>
  <si>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</si>
  <si>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</si>
  <si>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</si>
  <si>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</si>
  <si>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</si>
  <si>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</si>
  <si>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</si>
  <si>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</si>
  <si>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</si>
  <si>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</si>
  <si>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</si>
  <si>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</si>
  <si>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</si>
  <si>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</si>
  <si>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</si>
  <si>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</si>
  <si>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</si>
  <si>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</si>
  <si>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</si>
  <si>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</si>
  <si>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</si>
  <si>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</si>
  <si>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</si>
  <si>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</si>
  <si>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</si>
  <si>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</si>
  <si>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</si>
  <si>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</si>
  <si>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</si>
  <si>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</si>
  <si>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</si>
  <si>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</si>
  <si>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</si>
  <si>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</si>
  <si>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</si>
  <si>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</si>
  <si>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</si>
  <si>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</si>
  <si>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</si>
  <si>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</si>
  <si>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</si>
  <si>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</si>
  <si>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</si>
  <si>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</si>
  <si>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</si>
  <si>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</si>
  <si>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</si>
  <si>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</si>
  <si>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</si>
  <si>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</si>
  <si>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</si>
  <si>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</si>
  <si>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</si>
  <si>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</si>
  <si>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</si>
  <si>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</si>
  <si>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</si>
  <si>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</si>
  <si>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</si>
  <si>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</si>
  <si>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</si>
  <si>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</si>
  <si>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</si>
  <si>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</si>
  <si>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</si>
  <si>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</si>
  <si>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</si>
  <si>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</si>
  <si>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</si>
  <si>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</si>
  <si>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</si>
  <si>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</si>
  <si>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</si>
  <si>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</si>
  <si>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</si>
  <si>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</si>
  <si>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</si>
  <si>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</si>
  <si>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</si>
  <si>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</si>
  <si>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</si>
  <si>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</si>
  <si>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</si>
  <si>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</si>
  <si>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</si>
  <si>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</si>
  <si>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</si>
  <si>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</si>
  <si>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</si>
  <si>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</si>
  <si>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</si>
  <si>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</si>
  <si>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</si>
  <si>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</si>
  <si>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</si>
  <si>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</si>
  <si>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</si>
  <si>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</si>
  <si>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</si>
  <si>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</si>
  <si>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</si>
  <si>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</si>
  <si>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</si>
  <si>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</si>
  <si>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</si>
  <si>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</si>
  <si>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</si>
  <si>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</si>
  <si>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</si>
  <si>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</si>
  <si>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</si>
  <si>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</si>
  <si>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</si>
  <si>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</si>
  <si>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</si>
  <si>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</si>
  <si>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</si>
  <si>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</si>
  <si>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</si>
  <si>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</si>
  <si>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</si>
  <si>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</si>
  <si>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</si>
  <si>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</si>
  <si>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</si>
  <si>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</si>
  <si>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</si>
  <si>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</si>
  <si>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</si>
  <si>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</si>
  <si>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</si>
  <si>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</si>
  <si>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</si>
  <si>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</si>
  <si>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</si>
  <si>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</si>
  <si>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</si>
  <si>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</si>
  <si>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</si>
  <si>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</si>
  <si>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</si>
  <si>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</si>
  <si>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</si>
  <si>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</si>
  <si>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</si>
  <si>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</si>
  <si>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</si>
  <si>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</si>
  <si>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</si>
  <si>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</si>
  <si>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</si>
  <si>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</si>
  <si>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</si>
  <si>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</si>
  <si>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</si>
  <si>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</si>
  <si>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</si>
  <si>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</si>
  <si>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</si>
  <si>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</si>
  <si>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</si>
  <si>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</si>
  <si>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</si>
  <si>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</si>
  <si>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</si>
  <si>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</si>
  <si>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</si>
  <si>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</si>
  <si>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</si>
  <si>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</si>
  <si>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</si>
  <si>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</si>
  <si>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</si>
  <si>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</si>
  <si>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</si>
  <si>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</si>
  <si>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</si>
  <si>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</si>
  <si>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</si>
  <si>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</si>
  <si>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</si>
  <si>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</si>
  <si>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</si>
  <si>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</si>
  <si>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</si>
  <si>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</si>
  <si>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</si>
  <si>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</si>
  <si>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</si>
  <si>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</si>
  <si>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</si>
  <si>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</si>
  <si>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</si>
  <si>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</si>
  <si>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</si>
  <si>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</si>
  <si>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</si>
  <si>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</si>
  <si>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</si>
  <si>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</si>
  <si>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</si>
  <si>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</si>
  <si>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</si>
  <si>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</si>
  <si>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</si>
  <si>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</si>
  <si>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</si>
  <si>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</si>
  <si>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</si>
  <si>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</si>
  <si>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</si>
  <si>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</si>
  <si>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</si>
  <si>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</si>
  <si>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</si>
  <si>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</si>
  <si>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</si>
  <si>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</si>
  <si>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</si>
  <si>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</si>
  <si>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</si>
  <si>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</si>
  <si>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</si>
  <si>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</si>
  <si>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</si>
  <si>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</si>
  <si>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</si>
  <si>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</si>
  <si>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</si>
  <si>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</si>
  <si>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</si>
  <si>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</si>
  <si>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</si>
  <si>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</si>
  <si>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</si>
  <si>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</si>
  <si>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</si>
  <si>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</si>
  <si>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</si>
  <si>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</si>
  <si>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</si>
  <si>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</si>
  <si>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</si>
  <si>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</si>
  <si>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</si>
  <si>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</si>
  <si>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</si>
  <si>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</si>
  <si>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</si>
  <si>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</si>
  <si>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</si>
  <si>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</si>
  <si>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</si>
  <si>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</si>
  <si>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</si>
  <si>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</si>
  <si>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</si>
  <si>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</si>
  <si>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</si>
  <si>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</si>
  <si>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</si>
  <si>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</si>
  <si>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</si>
  <si>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</si>
  <si>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</si>
  <si>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</si>
  <si>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</si>
  <si>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</si>
  <si>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</si>
  <si>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</si>
  <si>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</si>
  <si>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</si>
  <si>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</si>
  <si>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</si>
  <si>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</si>
  <si>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</si>
  <si>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</si>
  <si>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</si>
  <si>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</si>
  <si>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</si>
  <si>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</si>
  <si>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</si>
  <si>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</si>
  <si>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</si>
  <si>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</si>
  <si>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</si>
  <si>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</si>
  <si>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</si>
  <si>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</si>
  <si>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</si>
  <si>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</si>
  <si>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</si>
  <si>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</si>
  <si>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</si>
  <si>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</si>
  <si>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</si>
  <si>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</si>
  <si>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</si>
  <si>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</si>
  <si>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</si>
  <si>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</si>
  <si>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</si>
  <si>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</si>
  <si>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</si>
  <si>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</si>
  <si>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</si>
  <si>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</si>
  <si>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</si>
  <si>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</si>
  <si>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</si>
  <si>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</si>
  <si>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</si>
  <si>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</si>
  <si>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</si>
  <si>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</si>
  <si>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</si>
  <si>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</si>
  <si>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</si>
  <si>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</si>
  <si>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</si>
  <si>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</si>
  <si>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</si>
  <si>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</si>
  <si>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</si>
  <si>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</si>
  <si>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</si>
  <si>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</si>
  <si>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</si>
  <si>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</si>
  <si>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</si>
  <si>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</si>
  <si>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</si>
  <si>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</si>
  <si>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</si>
  <si>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</si>
  <si>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</si>
  <si>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</si>
  <si>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</si>
  <si>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</si>
  <si>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</si>
  <si>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</si>
  <si>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</si>
  <si>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</si>
  <si>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</si>
  <si>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</si>
  <si>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</si>
  <si>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</si>
  <si>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</si>
  <si>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</si>
  <si>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</si>
  <si>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</si>
  <si>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</si>
  <si>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</si>
  <si>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</si>
  <si>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</si>
  <si>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</si>
  <si>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</si>
  <si>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</si>
  <si>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</si>
  <si>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</si>
  <si>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</si>
  <si>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</si>
  <si>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</si>
  <si>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</si>
  <si>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</si>
  <si>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</si>
  <si>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</si>
  <si>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</si>
  <si>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</si>
  <si>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</si>
  <si>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</si>
  <si>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</si>
  <si>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</si>
  <si>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</si>
  <si>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</si>
  <si>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</si>
  <si>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</si>
  <si>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</si>
  <si>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</si>
  <si>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</si>
  <si>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</si>
  <si>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</si>
  <si>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</si>
  <si>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</si>
  <si>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</si>
  <si>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</si>
  <si>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</si>
  <si>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</si>
  <si>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</si>
  <si>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</si>
  <si>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</si>
  <si>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</si>
  <si>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</si>
  <si>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</si>
  <si>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</si>
  <si>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</si>
  <si>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</si>
  <si>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</si>
  <si>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</si>
  <si>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</si>
  <si>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</si>
  <si>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</si>
  <si>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</si>
  <si>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</si>
  <si>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</si>
  <si>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</si>
  <si>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</si>
  <si>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</si>
  <si>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</si>
  <si>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</si>
  <si>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</si>
  <si>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</si>
  <si>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</si>
  <si>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</si>
  <si>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</si>
  <si>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</si>
  <si>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</si>
  <si>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</si>
  <si>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</si>
  <si>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</si>
  <si>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</si>
  <si>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</si>
  <si>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</si>
  <si>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</si>
  <si>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</si>
  <si>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</si>
  <si>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</si>
  <si>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</si>
  <si>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</si>
  <si>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</si>
  <si>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</si>
  <si>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</si>
  <si>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</si>
  <si>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</si>
  <si>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</si>
  <si>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</si>
  <si>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</si>
  <si>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</si>
  <si>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</si>
  <si>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</si>
  <si>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</si>
  <si>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</si>
  <si>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</si>
  <si>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</si>
  <si>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</si>
  <si>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</si>
  <si>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</si>
  <si>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</si>
  <si>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</si>
  <si>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</si>
  <si>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</si>
  <si>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</si>
  <si>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</si>
  <si>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</si>
  <si>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</si>
  <si>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</si>
  <si>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</si>
  <si>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</si>
  <si>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</si>
  <si>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</si>
  <si>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</si>
  <si>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</si>
  <si>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</si>
  <si>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</si>
  <si>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</si>
  <si>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</si>
  <si>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</si>
  <si>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</si>
  <si>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</si>
  <si>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</si>
  <si>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</si>
  <si>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</si>
  <si>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</si>
  <si>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</si>
  <si>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</si>
  <si>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</si>
  <si>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</si>
  <si>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</si>
  <si>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</si>
  <si>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</si>
  <si>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</si>
  <si>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</si>
  <si>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</si>
  <si>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</si>
  <si>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</si>
  <si>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</si>
  <si>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</si>
  <si>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</si>
  <si>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</si>
  <si>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</si>
  <si>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</si>
  <si>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</si>
  <si>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</si>
  <si>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</si>
  <si>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</si>
  <si>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</si>
  <si>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</si>
  <si>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</si>
  <si>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</si>
  <si>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</si>
  <si>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</si>
  <si>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</si>
  <si>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</si>
  <si>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</si>
  <si>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</si>
  <si>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</si>
  <si>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</si>
  <si>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</si>
  <si>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</si>
  <si>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</si>
  <si>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</si>
  <si>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</si>
  <si>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</si>
  <si>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</si>
  <si>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</si>
  <si>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</si>
  <si>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</si>
  <si>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</si>
  <si>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</si>
  <si>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</si>
  <si>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</si>
  <si>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</si>
  <si>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</si>
  <si>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</si>
  <si>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</si>
  <si>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</si>
  <si>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</si>
  <si>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</si>
  <si>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</si>
  <si>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</si>
  <si>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</si>
  <si>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</si>
  <si>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</si>
  <si>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</si>
  <si>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</si>
  <si>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</si>
  <si>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</si>
  <si>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</si>
  <si>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</si>
  <si>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</si>
  <si>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</si>
  <si>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</si>
  <si>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</si>
  <si>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</si>
  <si>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</si>
  <si>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</si>
  <si>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</si>
  <si>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</si>
  <si>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</si>
  <si>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</si>
  <si>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</si>
  <si>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</si>
  <si>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</si>
  <si>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</si>
  <si>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</si>
  <si>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</si>
  <si>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</si>
  <si>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</si>
  <si>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</si>
  <si>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</si>
  <si>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</si>
  <si>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</si>
  <si>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</si>
  <si>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</si>
  <si>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</si>
  <si>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</si>
  <si>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</si>
  <si>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</si>
  <si>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</si>
  <si>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</si>
  <si>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</si>
  <si>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</si>
  <si>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</si>
  <si>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</si>
  <si>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</si>
  <si>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</si>
  <si>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</si>
  <si>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</si>
  <si>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</si>
  <si>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</si>
  <si>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</si>
  <si>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</si>
  <si>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</si>
  <si>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</si>
  <si>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</si>
  <si>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</si>
  <si>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</si>
  <si>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</si>
  <si>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</si>
  <si>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</si>
  <si>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</si>
  <si>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</si>
  <si>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</si>
  <si>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</si>
  <si>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</si>
  <si>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</si>
  <si>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</si>
  <si>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</si>
  <si>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</si>
  <si>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</si>
  <si>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</si>
  <si>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</si>
  <si>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</si>
  <si>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</si>
  <si>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</si>
  <si>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</si>
  <si>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</si>
  <si>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</si>
  <si>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</si>
  <si>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</si>
  <si>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</si>
  <si>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</si>
  <si>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</si>
  <si>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</si>
  <si>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</si>
  <si>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</si>
  <si>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</si>
  <si>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</si>
  <si>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</si>
  <si>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</si>
  <si>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</si>
  <si>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</si>
  <si>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</si>
  <si>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</si>
  <si>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</si>
  <si>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</si>
  <si>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</si>
  <si>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</si>
  <si>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</si>
  <si>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</si>
  <si>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</si>
  <si>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</si>
  <si>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</si>
  <si>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</si>
  <si>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</si>
  <si>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</si>
  <si>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</si>
  <si>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</si>
  <si>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</si>
  <si>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</si>
  <si>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</si>
  <si>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</si>
  <si>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</si>
  <si>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</si>
  <si>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</si>
  <si>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</si>
  <si>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</si>
  <si>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</si>
  <si>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</si>
  <si>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</si>
  <si>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</si>
  <si>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</si>
  <si>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</si>
  <si>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</si>
  <si>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</si>
  <si>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</si>
  <si>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</si>
  <si>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</si>
  <si>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</si>
  <si>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</si>
  <si>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</si>
  <si>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</si>
  <si>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</si>
  <si>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</si>
  <si>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</si>
  <si>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</si>
  <si>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</si>
  <si>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</si>
  <si>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</si>
  <si>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</si>
  <si>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</si>
  <si>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</si>
  <si>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</si>
  <si>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</si>
  <si>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</si>
  <si>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</si>
  <si>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</si>
  <si>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</si>
  <si>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</si>
  <si>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</si>
  <si>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</si>
  <si>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</si>
  <si>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</si>
  <si>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</si>
  <si>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</si>
  <si>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</si>
  <si>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</si>
  <si>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</si>
  <si>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</si>
  <si>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</si>
  <si>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</si>
  <si>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</si>
  <si>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</si>
  <si>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</si>
  <si>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</si>
  <si>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</si>
  <si>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</si>
  <si>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</si>
  <si>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</si>
  <si>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</si>
  <si>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</si>
  <si>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</si>
  <si>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</si>
  <si>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</si>
  <si>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</si>
  <si>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</si>
  <si>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</si>
  <si>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</si>
  <si>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</si>
  <si>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</si>
  <si>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</si>
  <si>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</si>
  <si>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</si>
  <si>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</si>
  <si>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</si>
  <si>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</si>
  <si>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</si>
  <si>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</si>
  <si>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</si>
  <si>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</si>
  <si>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</si>
  <si>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</si>
  <si>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</si>
  <si>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</si>
  <si>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</si>
  <si>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</si>
  <si>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</si>
  <si>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</si>
  <si>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</si>
  <si>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</si>
  <si>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</si>
  <si>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</si>
  <si>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</si>
  <si>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</si>
  <si>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</si>
  <si>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</si>
  <si>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</si>
  <si>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</si>
  <si>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</si>
  <si>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</si>
  <si>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</si>
  <si>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</si>
  <si>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</si>
  <si>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</si>
  <si>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</si>
  <si>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</si>
  <si>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</si>
  <si>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</si>
  <si>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</si>
  <si>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</si>
  <si>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</si>
  <si>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</si>
  <si>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</si>
  <si>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</si>
  <si>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</si>
  <si>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</si>
  <si>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</si>
  <si>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</si>
  <si>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</si>
  <si>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</si>
  <si>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</si>
  <si>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</si>
  <si>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</si>
  <si>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</si>
  <si>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</si>
  <si>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</si>
  <si>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</si>
  <si>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</si>
  <si>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</si>
  <si>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</si>
  <si>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</si>
  <si>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</si>
  <si>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</si>
  <si>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</si>
  <si>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</si>
  <si>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</si>
  <si>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</si>
  <si>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</si>
  <si>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</si>
  <si>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</si>
  <si>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</si>
  <si>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</si>
  <si>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</si>
  <si>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</si>
  <si>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</si>
  <si>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</si>
  <si>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</si>
  <si>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</si>
  <si>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</si>
  <si>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</si>
  <si>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</si>
  <si>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</si>
  <si>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</si>
  <si>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</si>
  <si>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</si>
  <si>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</si>
  <si>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</si>
  <si>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</si>
  <si>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</si>
  <si>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</si>
  <si>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</si>
  <si>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</si>
  <si>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</si>
  <si>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</si>
  <si>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</si>
  <si>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</si>
  <si>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</si>
  <si>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</si>
  <si>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</si>
  <si>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</si>
  <si>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</si>
  <si>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</si>
  <si>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</si>
  <si>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</si>
  <si>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</si>
  <si>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</si>
  <si>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</si>
  <si>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</si>
  <si>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</si>
  <si>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</si>
  <si>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</si>
  <si>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</si>
  <si>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</si>
  <si>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</si>
  <si>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</si>
  <si>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</si>
  <si>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</si>
  <si>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</si>
  <si>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</si>
  <si>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</si>
  <si>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</si>
  <si>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</si>
  <si>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</si>
  <si>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</si>
  <si>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</si>
  <si>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</si>
  <si>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</si>
  <si>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</si>
  <si>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</si>
  <si>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</si>
  <si>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</si>
  <si>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</si>
  <si>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</si>
  <si>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</si>
  <si>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</si>
  <si>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</si>
  <si>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</si>
  <si>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</si>
  <si>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</si>
  <si>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</si>
  <si>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</si>
  <si>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</si>
  <si>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</si>
  <si>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</si>
  <si>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</si>
  <si>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</si>
  <si>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</si>
  <si>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</si>
  <si>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</si>
  <si>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</si>
  <si>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</si>
  <si>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</si>
  <si>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</si>
  <si>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</si>
  <si>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</si>
  <si>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</si>
  <si>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</si>
  <si>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</si>
  <si>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</si>
  <si>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</si>
  <si>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</si>
  <si>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</si>
  <si>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</si>
  <si>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</si>
  <si>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</si>
  <si>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</si>
  <si>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</si>
  <si>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</si>
  <si>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</si>
  <si>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</si>
  <si>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</si>
  <si>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</si>
  <si>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</si>
  <si>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</si>
  <si>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</si>
  <si>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</si>
  <si>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</si>
  <si>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</si>
  <si>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</si>
  <si>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</si>
  <si>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</si>
  <si>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</si>
  <si>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</si>
  <si>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</si>
  <si>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</si>
  <si>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</si>
  <si>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</si>
  <si>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</si>
  <si>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</si>
  <si>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</si>
  <si>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</si>
  <si>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</si>
  <si>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</si>
  <si>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</si>
  <si>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</si>
  <si>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</si>
  <si>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</si>
  <si>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</si>
  <si>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</si>
  <si>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</si>
  <si>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</si>
  <si>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</si>
  <si>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</si>
  <si>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</si>
  <si>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</si>
  <si>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</si>
  <si>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</si>
  <si>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</si>
  <si>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</si>
  <si>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</si>
  <si>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</si>
  <si>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</si>
  <si>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</si>
  <si>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</si>
  <si>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</si>
  <si>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</si>
  <si>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</si>
  <si>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</si>
  <si>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</si>
  <si>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</si>
  <si>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</si>
  <si>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</si>
  <si>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</si>
  <si>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</si>
  <si>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</si>
  <si>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</si>
  <si>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</si>
  <si>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</si>
  <si>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</si>
  <si>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</si>
  <si>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</si>
  <si>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</si>
  <si>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</si>
  <si>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</si>
  <si>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</si>
  <si>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</si>
  <si>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</si>
  <si>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</si>
  <si>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</si>
  <si>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</si>
  <si>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</si>
  <si>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</si>
  <si>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</si>
  <si>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</si>
  <si>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</si>
  <si>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</si>
  <si>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</si>
  <si>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</si>
  <si>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</si>
  <si>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</si>
  <si>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</si>
  <si>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</si>
  <si>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</si>
  <si>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</si>
  <si>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</si>
  <si>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</si>
  <si>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</si>
  <si>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</si>
  <si>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</si>
  <si>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</si>
  <si>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</si>
  <si>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</si>
  <si>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</si>
  <si>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</si>
  <si>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</si>
  <si>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</si>
  <si>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</si>
  <si>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</si>
  <si>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</si>
  <si>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</si>
  <si>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</si>
  <si>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</si>
  <si>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</si>
  <si>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</si>
  <si>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</si>
  <si>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</si>
  <si>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</si>
  <si>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</si>
  <si>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</si>
  <si>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</si>
  <si>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</si>
  <si>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</si>
  <si>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</si>
  <si>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</si>
  <si>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</si>
  <si>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</si>
  <si>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</si>
  <si>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</si>
  <si>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</si>
  <si>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</si>
  <si>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</si>
  <si>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</si>
  <si>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</si>
  <si>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</si>
  <si>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</si>
  <si>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</si>
  <si>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</si>
  <si>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</si>
  <si>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</si>
  <si>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</si>
  <si>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</si>
  <si>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</si>
  <si>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</si>
  <si>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</si>
  <si>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</si>
  <si>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</si>
  <si>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</si>
  <si>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</si>
  <si>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</si>
  <si>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</si>
  <si>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</si>
  <si>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</si>
  <si>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</si>
  <si>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</si>
  <si>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</si>
  <si>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</si>
  <si>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</si>
  <si>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</si>
  <si>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</si>
  <si>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</si>
  <si>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</si>
  <si>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</si>
  <si>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</si>
  <si>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</si>
  <si>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</si>
  <si>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</si>
  <si>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</si>
  <si>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</si>
  <si>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</si>
  <si>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</si>
  <si>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</si>
  <si>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</si>
  <si>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</si>
  <si>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</si>
  <si>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</si>
  <si>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</si>
  <si>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</si>
  <si>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</si>
  <si>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</si>
  <si>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</si>
  <si>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</si>
  <si>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</si>
  <si>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</si>
  <si>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</si>
  <si>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</si>
  <si>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</si>
  <si>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</si>
  <si>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</si>
  <si>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</si>
  <si>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</si>
  <si>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</si>
  <si>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</si>
  <si>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</si>
  <si>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</si>
  <si>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</si>
  <si>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</si>
  <si>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</si>
  <si>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</si>
  <si>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</si>
  <si>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</si>
  <si>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</si>
  <si>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</si>
  <si>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</si>
  <si>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</si>
  <si>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</si>
  <si>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</si>
  <si>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</si>
  <si>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</si>
  <si>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</si>
  <si>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</si>
  <si>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</si>
  <si>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</si>
  <si>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</si>
  <si>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</si>
  <si>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</si>
  <si>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</si>
  <si>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</si>
  <si>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</si>
  <si>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</si>
  <si>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</si>
  <si>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</si>
  <si>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</si>
  <si>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</si>
  <si>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</si>
  <si>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</si>
  <si>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</si>
  <si>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</si>
  <si>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</si>
  <si>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</si>
  <si>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</si>
  <si>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</si>
  <si>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</si>
  <si>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</si>
  <si>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</si>
  <si>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</si>
  <si>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</si>
  <si>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</si>
  <si>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</si>
  <si>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</si>
  <si>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</si>
  <si>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</si>
  <si>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</si>
  <si>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</si>
  <si>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</si>
  <si>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</si>
  <si>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</si>
  <si>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</si>
  <si>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</si>
  <si>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</si>
  <si>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</si>
  <si>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</si>
  <si>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</si>
  <si>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</si>
  <si>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</si>
  <si>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</si>
  <si>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</si>
  <si>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</si>
  <si>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</si>
  <si>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</si>
  <si>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</si>
  <si>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</si>
  <si>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</si>
  <si>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</si>
  <si>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</si>
  <si>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</si>
  <si>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</si>
  <si>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</si>
  <si>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</si>
  <si>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</si>
  <si>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</si>
  <si>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</si>
  <si>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</si>
  <si>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</si>
  <si>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</si>
  <si>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</si>
  <si>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</si>
  <si>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</si>
  <si>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</si>
  <si>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</si>
  <si>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</si>
  <si>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</si>
  <si>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</si>
  <si>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</si>
  <si>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</si>
  <si>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</si>
  <si>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</si>
  <si>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</si>
  <si>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</si>
  <si>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</si>
  <si>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</si>
  <si>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</si>
  <si>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</si>
  <si>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</si>
  <si>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</si>
  <si>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</si>
  <si>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</si>
  <si>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</si>
  <si>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</si>
  <si>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</si>
  <si>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</si>
  <si>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</si>
  <si>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</si>
  <si>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</si>
  <si>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</si>
  <si>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</si>
  <si>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</si>
  <si>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</si>
  <si>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</si>
  <si>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</si>
  <si>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</si>
  <si>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</si>
  <si>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</si>
  <si>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</si>
  <si>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</si>
  <si>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</si>
  <si>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</si>
  <si>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</si>
  <si>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</si>
  <si>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</si>
  <si>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</si>
  <si>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</si>
  <si>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</si>
  <si>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</si>
  <si>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</si>
  <si>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</si>
  <si>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</si>
  <si>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</si>
  <si>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</si>
  <si>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</si>
  <si>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</si>
  <si>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</si>
  <si>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</si>
  <si>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</si>
  <si>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</si>
  <si>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</si>
  <si>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</si>
  <si>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</si>
  <si>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</si>
  <si>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</si>
  <si>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</si>
  <si>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</si>
  <si>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</si>
  <si>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</si>
  <si>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</si>
  <si>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</si>
  <si>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</si>
  <si>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</si>
  <si>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</si>
  <si>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</si>
  <si>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</si>
  <si>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</si>
  <si>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</si>
  <si>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</si>
  <si>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</si>
  <si>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</si>
  <si>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</si>
  <si>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</si>
  <si>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</si>
  <si>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</si>
  <si>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</si>
  <si>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</si>
  <si>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</si>
  <si>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</si>
  <si>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</si>
  <si>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</si>
  <si>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</si>
  <si>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</si>
  <si>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</si>
  <si>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</si>
  <si>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</si>
  <si>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</si>
  <si>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</si>
  <si>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</si>
  <si>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</si>
  <si>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</si>
  <si>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</si>
  <si>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</si>
  <si>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</si>
  <si>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</si>
  <si>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</si>
  <si>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</si>
  <si>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</si>
  <si>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</si>
  <si>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</si>
  <si>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</si>
  <si>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</si>
  <si>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</si>
  <si>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</si>
  <si>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</si>
  <si>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</si>
  <si>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</si>
  <si>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</si>
  <si>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</si>
  <si>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</si>
  <si>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</si>
  <si>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</si>
  <si>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</si>
  <si>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</si>
  <si>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</si>
  <si>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</si>
  <si>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</si>
  <si>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</si>
  <si>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</si>
  <si>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</si>
  <si>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</si>
  <si>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</si>
  <si>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</si>
  <si>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</si>
  <si>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</si>
  <si>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</si>
  <si>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</si>
  <si>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</si>
  <si>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</si>
  <si>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</si>
  <si>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</si>
  <si>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</si>
  <si>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</si>
  <si>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</si>
  <si>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</si>
  <si>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</si>
  <si>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</si>
  <si>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</si>
  <si>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</si>
  <si>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</si>
  <si>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</si>
  <si>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</si>
  <si>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</si>
  <si>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</si>
  <si>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</si>
  <si>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</si>
  <si>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</si>
  <si>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</si>
  <si>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</si>
  <si>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</si>
  <si>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</si>
  <si>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</si>
  <si>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</si>
  <si>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</si>
  <si>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</si>
  <si>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</si>
  <si>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</si>
  <si>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</si>
  <si>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</si>
  <si>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</si>
  <si>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</si>
  <si>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</si>
  <si>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</si>
  <si>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</si>
  <si>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</si>
  <si>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</si>
  <si>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</si>
  <si>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</si>
  <si>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</si>
  <si>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</si>
  <si>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</si>
  <si>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</si>
  <si>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</si>
  <si>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</si>
  <si>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</si>
  <si>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</si>
  <si>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</si>
  <si>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</si>
  <si>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</si>
  <si>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</si>
  <si>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</si>
  <si>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</si>
  <si>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</si>
  <si>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</si>
  <si>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</si>
  <si>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</si>
  <si>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</si>
  <si>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</si>
  <si>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</si>
  <si>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</si>
  <si>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</si>
  <si>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</si>
  <si>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</si>
  <si>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</si>
  <si>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</si>
  <si>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</si>
  <si>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</si>
  <si>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</si>
  <si>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</si>
  <si>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</si>
  <si>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</si>
  <si>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</si>
  <si>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</si>
  <si>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</si>
  <si>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</si>
  <si>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</si>
  <si>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</si>
  <si>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</si>
  <si>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</si>
  <si>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</si>
  <si>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</si>
  <si>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</si>
  <si>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</si>
  <si>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</si>
  <si>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</si>
  <si>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</si>
  <si>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</si>
  <si>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</si>
  <si>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</si>
  <si>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</si>
  <si>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</si>
  <si>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</si>
  <si>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</si>
  <si>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</si>
  <si>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</si>
  <si>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</si>
  <si>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</si>
  <si>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</si>
  <si>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</si>
  <si>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</si>
  <si>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</si>
  <si>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</si>
  <si>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</si>
  <si>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</si>
  <si>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</si>
  <si>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</si>
  <si>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</si>
  <si>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</si>
  <si>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</si>
  <si>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</si>
  <si>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</si>
  <si>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</si>
  <si>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</si>
  <si>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</si>
  <si>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</si>
  <si>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</si>
  <si>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</si>
  <si>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</si>
  <si>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</si>
  <si>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</si>
  <si>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</si>
  <si>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</si>
  <si>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</si>
  <si>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</si>
  <si>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</si>
  <si>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</si>
  <si>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</si>
  <si>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</si>
  <si>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</si>
  <si>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</si>
  <si>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</si>
  <si>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</si>
  <si>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</si>
  <si>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</si>
  <si>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</si>
  <si>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</si>
  <si>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</si>
  <si>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</si>
  <si>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</si>
  <si>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</si>
  <si>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</si>
  <si>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</si>
  <si>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</si>
  <si>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</si>
  <si>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</si>
  <si>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</si>
  <si>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</si>
  <si>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</si>
  <si>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</si>
  <si>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</si>
  <si>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</si>
  <si>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</si>
  <si>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</si>
  <si>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</si>
  <si>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</si>
  <si>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</si>
  <si>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</si>
  <si>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</si>
  <si>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</si>
  <si>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</si>
  <si>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</si>
  <si>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</si>
  <si>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</si>
  <si>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</si>
  <si>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</si>
  <si>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</si>
  <si>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</si>
  <si>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</si>
  <si>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</si>
  <si>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</si>
  <si>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</si>
  <si>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</si>
  <si>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</si>
  <si>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</si>
  <si>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</si>
  <si>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</si>
  <si>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</si>
  <si>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</si>
  <si>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</si>
  <si>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</si>
  <si>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</si>
  <si>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</si>
  <si>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</si>
  <si>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</si>
  <si>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</si>
  <si>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</si>
  <si>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</si>
  <si>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</si>
  <si>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</si>
  <si>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</si>
  <si>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</si>
  <si>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</si>
  <si>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</si>
  <si>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</si>
  <si>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</si>
  <si>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</si>
  <si>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</si>
  <si>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</si>
  <si>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</si>
  <si>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</si>
  <si>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</si>
  <si>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</si>
  <si>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</si>
  <si>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</si>
  <si>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</si>
  <si>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</si>
  <si>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</si>
  <si>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</si>
  <si>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</si>
  <si>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</si>
  <si>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</si>
  <si>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</si>
  <si>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</si>
  <si>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</si>
  <si>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</si>
  <si>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</si>
  <si>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</si>
  <si>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</si>
  <si>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</si>
  <si>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</si>
  <si>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</si>
  <si>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</si>
  <si>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</si>
  <si>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</si>
  <si>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</si>
  <si>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</si>
  <si>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</si>
  <si>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</si>
  <si>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</si>
  <si>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</si>
  <si>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</si>
  <si>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</si>
  <si>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</si>
  <si>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</si>
  <si>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</si>
  <si>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</si>
  <si>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</si>
  <si>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</si>
  <si>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</si>
  <si>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</si>
  <si>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</si>
  <si>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</si>
  <si>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</si>
  <si>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</si>
  <si>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</si>
  <si>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</si>
  <si>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</si>
  <si>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</si>
  <si>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</si>
  <si>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</si>
  <si>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</si>
  <si>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</si>
  <si>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</si>
  <si>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</si>
  <si>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</si>
  <si>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</si>
  <si>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</si>
  <si>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</si>
  <si>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</si>
  <si>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</si>
  <si>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</si>
  <si>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</si>
  <si>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</si>
  <si>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</si>
  <si>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</si>
  <si>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</si>
  <si>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</si>
  <si>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</si>
  <si>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</si>
  <si>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</si>
  <si>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</si>
  <si>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</si>
  <si>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</si>
  <si>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</si>
  <si>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</si>
  <si>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</si>
  <si>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</si>
  <si>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</si>
  <si>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</si>
  <si>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</si>
  <si>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</si>
  <si>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</si>
  <si>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</si>
  <si>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</si>
  <si>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</si>
  <si>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</si>
  <si>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</si>
  <si>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</si>
  <si>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</si>
  <si>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</si>
  <si>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</si>
  <si>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</si>
  <si>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</si>
  <si>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</si>
  <si>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</si>
  <si>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</si>
  <si>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</si>
  <si>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</si>
  <si>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</si>
  <si>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</si>
  <si>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</si>
  <si>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</si>
  <si>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</si>
  <si>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</si>
  <si>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</si>
  <si>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</si>
  <si>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</si>
  <si>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</si>
  <si>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</si>
  <si>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</si>
  <si>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</si>
  <si>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</si>
  <si>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</si>
  <si>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</si>
  <si>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</si>
  <si>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</si>
  <si>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</si>
  <si>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</si>
  <si>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</si>
  <si>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</si>
  <si>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</si>
  <si>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</si>
  <si>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</si>
  <si>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</si>
  <si>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</si>
  <si>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</si>
  <si>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</si>
  <si>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</si>
  <si>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</si>
  <si>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</si>
  <si>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</si>
  <si>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</si>
  <si>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</si>
  <si>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</si>
  <si>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</si>
  <si>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</si>
  <si>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</si>
  <si>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</si>
  <si>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</si>
  <si>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</si>
  <si>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</si>
  <si>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</si>
  <si>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</si>
  <si>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</si>
  <si>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</si>
  <si>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</si>
  <si>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</si>
  <si>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</si>
  <si>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</si>
  <si>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</si>
  <si>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</si>
  <si>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</si>
  <si>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</si>
  <si>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</si>
  <si>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</si>
  <si>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</si>
  <si>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</si>
  <si>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</si>
  <si>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</si>
  <si>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</si>
  <si>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</si>
  <si>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</si>
  <si>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</si>
  <si>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</si>
  <si>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</si>
  <si>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</si>
  <si>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</si>
  <si>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</si>
  <si>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</si>
  <si>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</si>
  <si>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</si>
  <si>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</si>
  <si>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</si>
  <si>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</si>
  <si>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</si>
  <si>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</si>
  <si>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</si>
  <si>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</si>
  <si>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</si>
  <si>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</si>
  <si>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</si>
  <si>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</si>
  <si>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</si>
  <si>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</si>
  <si>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</si>
  <si>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</si>
  <si>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</si>
  <si>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</si>
  <si>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</si>
  <si>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</si>
  <si>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</si>
  <si>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</si>
  <si>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</si>
  <si>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</si>
  <si>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</si>
  <si>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</si>
  <si>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</si>
  <si>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</si>
  <si>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</si>
  <si>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</si>
  <si>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</si>
  <si>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</si>
  <si>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</si>
  <si>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</si>
  <si>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</si>
  <si>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</si>
  <si>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</si>
  <si>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</si>
  <si>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</si>
  <si>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</si>
  <si>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</si>
  <si>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</si>
  <si>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</si>
  <si>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</si>
  <si>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</si>
  <si>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</si>
  <si>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</si>
  <si>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</si>
  <si>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</si>
  <si>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</si>
  <si>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</si>
  <si>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</si>
  <si>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</si>
  <si>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</si>
  <si>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</si>
  <si>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</si>
  <si>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</si>
  <si>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</si>
  <si>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</si>
  <si>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</si>
  <si>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</si>
  <si>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</si>
  <si>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</si>
  <si>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</si>
  <si>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</si>
  <si>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</si>
  <si>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</si>
  <si>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</si>
  <si>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</si>
  <si>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</si>
  <si>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</si>
  <si>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</si>
  <si>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</si>
  <si>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</si>
  <si>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</si>
  <si>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</si>
  <si>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</si>
  <si>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</si>
  <si>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</si>
  <si>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</si>
  <si>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</si>
  <si>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</si>
  <si>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</si>
  <si>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</si>
  <si>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</si>
  <si>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</si>
  <si>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</si>
  <si>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</si>
  <si>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</si>
  <si>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</si>
  <si>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</si>
  <si>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</si>
  <si>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</si>
  <si>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</si>
  <si>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</si>
  <si>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</si>
  <si>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</si>
  <si>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</si>
  <si>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</si>
  <si>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</si>
  <si>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</si>
  <si>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</si>
  <si>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</si>
  <si>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</si>
  <si>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</si>
  <si>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</si>
  <si>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</si>
  <si>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</si>
  <si>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</si>
  <si>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</si>
  <si>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</si>
  <si>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</si>
  <si>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</si>
  <si>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</si>
  <si>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</si>
  <si>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</si>
  <si>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</si>
  <si>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</si>
  <si>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</si>
  <si>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</si>
  <si>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</si>
  <si>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</si>
  <si>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</si>
  <si>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</si>
  <si>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</si>
  <si>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</si>
  <si>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</si>
  <si>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</si>
  <si>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</si>
  <si>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</si>
  <si>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</si>
  <si>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</si>
  <si>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</si>
  <si>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</si>
  <si>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</si>
  <si>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</si>
  <si>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</si>
  <si>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</si>
  <si>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</si>
  <si>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</si>
  <si>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</si>
  <si>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</si>
  <si>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</si>
  <si>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</si>
  <si>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</si>
  <si>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</si>
  <si>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</si>
  <si>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</si>
  <si>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</si>
  <si>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</si>
  <si>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</si>
  <si>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</si>
  <si>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</si>
  <si>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</si>
  <si>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</si>
  <si>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</si>
  <si>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</si>
  <si>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</si>
  <si>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</si>
  <si>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</si>
  <si>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</si>
  <si>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</si>
  <si>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</si>
  <si>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</si>
  <si>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</si>
  <si>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</si>
  <si>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</si>
  <si>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</si>
  <si>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</si>
  <si>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</si>
  <si>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</si>
  <si>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</si>
  <si>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</si>
  <si>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</si>
  <si>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</si>
  <si>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</si>
  <si>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</si>
  <si>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</si>
  <si>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</si>
  <si>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</si>
  <si>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</si>
  <si>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</si>
  <si>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</si>
  <si>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</si>
  <si>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</si>
  <si>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</si>
  <si>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</si>
  <si>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</si>
  <si>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</si>
  <si>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</si>
  <si>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</si>
  <si>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</si>
  <si>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</si>
  <si>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</si>
  <si>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</si>
  <si>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</si>
  <si>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</si>
  <si>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</si>
  <si>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</si>
  <si>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</si>
  <si>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</si>
  <si>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</si>
  <si>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</si>
  <si>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</si>
  <si>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</si>
  <si>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</si>
  <si>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</si>
  <si>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</si>
  <si>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</si>
  <si>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</si>
  <si>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</si>
  <si>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</si>
  <si>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</si>
  <si>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</si>
  <si>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</si>
  <si>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</si>
  <si>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</si>
  <si>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</si>
  <si>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</si>
  <si>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</si>
  <si>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</si>
  <si>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</si>
  <si>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</si>
  <si>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</si>
  <si>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</si>
  <si>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</si>
  <si>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</si>
  <si>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</si>
  <si>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</si>
  <si>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</si>
  <si>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</si>
  <si>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</si>
  <si>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</si>
  <si>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</si>
  <si>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</si>
  <si>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</si>
  <si>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</si>
  <si>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</si>
  <si>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</si>
  <si>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</si>
  <si>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</si>
  <si>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</si>
  <si>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</si>
  <si>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</si>
  <si>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</si>
  <si>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</si>
  <si>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</si>
  <si>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</si>
  <si>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</si>
  <si>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</si>
  <si>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</si>
  <si>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</si>
  <si>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</si>
  <si>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</si>
  <si>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</si>
  <si>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</si>
  <si>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</si>
  <si>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</si>
  <si>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</si>
  <si>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</si>
  <si>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</si>
  <si>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</si>
  <si>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</si>
  <si>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</si>
  <si>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</si>
  <si>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</si>
  <si>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</si>
  <si>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</si>
  <si>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</si>
  <si>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</si>
  <si>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</si>
  <si>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</si>
  <si>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</si>
  <si>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</si>
  <si>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</si>
  <si>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</si>
  <si>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</si>
  <si>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</si>
  <si>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</si>
  <si>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</si>
  <si>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</si>
  <si>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</si>
  <si>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</si>
  <si>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</si>
  <si>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</si>
  <si>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</si>
  <si>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</si>
  <si>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</si>
  <si>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</si>
  <si>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</si>
  <si>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</si>
  <si>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</si>
  <si>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</si>
  <si>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</si>
  <si>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</si>
  <si>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</si>
  <si>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</si>
  <si>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</si>
  <si>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</si>
  <si>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</si>
  <si>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</si>
  <si>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</si>
  <si>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</si>
  <si>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</si>
  <si>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</si>
  <si>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</si>
  <si>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</si>
  <si>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</si>
  <si>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</si>
  <si>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</si>
  <si>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</si>
  <si>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</si>
  <si>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</si>
  <si>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</si>
  <si>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</si>
  <si>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</si>
  <si>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</si>
  <si>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</si>
  <si>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</si>
  <si>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</si>
  <si>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</si>
  <si>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</si>
  <si>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</si>
  <si>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</si>
  <si>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</si>
  <si>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</si>
  <si>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</si>
  <si>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</si>
  <si>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</si>
  <si>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</si>
  <si>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</si>
  <si>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</si>
  <si>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</si>
  <si>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</si>
  <si>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</si>
  <si>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</si>
  <si>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</si>
  <si>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</si>
  <si>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</si>
  <si>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</si>
  <si>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</si>
  <si>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</si>
  <si>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</si>
  <si>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</si>
  <si>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</si>
  <si>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</si>
  <si>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</si>
  <si>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</si>
  <si>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</si>
  <si>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</si>
  <si>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</si>
  <si>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</si>
  <si>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</si>
  <si>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</si>
  <si>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</si>
  <si>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</si>
  <si>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</si>
  <si>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</si>
  <si>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</si>
  <si>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</si>
  <si>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</si>
  <si>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</si>
  <si>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</si>
  <si>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</si>
  <si>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</si>
  <si>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</si>
  <si>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</si>
  <si>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</si>
  <si>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</si>
  <si>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</si>
  <si>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</si>
  <si>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</si>
  <si>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</si>
  <si>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</si>
  <si>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</si>
  <si>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</si>
  <si>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</si>
  <si>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</si>
  <si>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</si>
  <si>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</si>
  <si>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</si>
  <si>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</si>
  <si>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</si>
  <si>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</si>
  <si>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</si>
  <si>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</si>
  <si>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</si>
  <si>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</si>
  <si>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</si>
  <si>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</si>
  <si>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</si>
  <si>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</si>
  <si>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</si>
  <si>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</si>
  <si>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</si>
  <si>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</si>
  <si>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</si>
  <si>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</si>
  <si>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</si>
  <si>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</si>
  <si>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</si>
  <si>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</si>
  <si>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</si>
  <si>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</si>
  <si>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</si>
  <si>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</si>
  <si>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</si>
  <si>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</si>
  <si>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</si>
  <si>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</si>
  <si>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</si>
  <si>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</si>
  <si>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</si>
  <si>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</si>
  <si>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</si>
  <si>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</si>
  <si>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</si>
  <si>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</si>
  <si>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</si>
  <si>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</si>
  <si>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</si>
  <si>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</si>
  <si>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</si>
  <si>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</si>
  <si>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</si>
  <si>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</si>
  <si>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</si>
  <si>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</si>
  <si>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</si>
  <si>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</si>
  <si>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</si>
  <si>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</si>
  <si>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</si>
  <si>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</si>
  <si>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</si>
  <si>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</si>
  <si>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</si>
  <si>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</si>
  <si>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</si>
  <si>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</si>
  <si>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</si>
  <si>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</si>
  <si>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</si>
  <si>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</si>
  <si>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</si>
  <si>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</si>
  <si>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</si>
  <si>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</si>
  <si>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</si>
  <si>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</si>
  <si>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</si>
  <si>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</si>
  <si>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</si>
  <si>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</si>
  <si>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</si>
  <si>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</si>
  <si>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</si>
  <si>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</si>
  <si>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</si>
  <si>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</si>
  <si>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</si>
  <si>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</si>
  <si>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</si>
  <si>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</si>
  <si>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</si>
  <si>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</si>
  <si>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</si>
  <si>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</si>
  <si>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</si>
  <si>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</si>
  <si>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</si>
  <si>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</si>
  <si>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</si>
  <si>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</si>
  <si>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</si>
  <si>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</si>
  <si>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</si>
  <si>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</si>
  <si>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</si>
  <si>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</si>
  <si>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</si>
  <si>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</si>
  <si>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</si>
  <si>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</si>
  <si>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</si>
  <si>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</si>
  <si>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</si>
  <si>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</si>
  <si>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</si>
  <si>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</si>
  <si>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</si>
  <si>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</si>
  <si>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</si>
  <si>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</si>
  <si>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</si>
  <si>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</si>
  <si>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</si>
  <si>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</si>
  <si>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</si>
  <si>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</si>
  <si>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</si>
  <si>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</si>
  <si>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</si>
  <si>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</si>
  <si>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</si>
  <si>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</si>
  <si>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</si>
  <si>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</si>
  <si>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</si>
  <si>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</si>
  <si>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</si>
  <si>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</si>
  <si>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</si>
  <si>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</si>
  <si>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</si>
  <si>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</si>
  <si>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</si>
  <si>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</si>
  <si>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</si>
  <si>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</si>
  <si>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</si>
  <si>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</si>
  <si>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</si>
  <si>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</si>
  <si>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</si>
  <si>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</si>
  <si>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</si>
  <si>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</si>
  <si>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</si>
  <si>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</si>
  <si>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</si>
  <si>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</si>
  <si>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</si>
  <si>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</si>
  <si>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</si>
  <si>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</si>
  <si>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</si>
  <si>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</si>
  <si>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</si>
  <si>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</si>
  <si>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</si>
  <si>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</si>
  <si>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</si>
  <si>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</si>
  <si>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</si>
  <si>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</si>
  <si>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</si>
  <si>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</si>
  <si>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</si>
  <si>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</si>
  <si>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</si>
  <si>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</si>
  <si>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</si>
  <si>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</si>
  <si>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</si>
  <si>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</si>
  <si>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</si>
  <si>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</si>
  <si>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</si>
  <si>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</si>
  <si>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</si>
  <si>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</si>
  <si>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</si>
  <si>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</si>
  <si>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</si>
  <si>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</si>
  <si>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</si>
  <si>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</si>
  <si>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</si>
  <si>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</si>
  <si>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</si>
  <si>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</si>
  <si>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</si>
  <si>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</si>
  <si>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</si>
  <si>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</si>
  <si>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</si>
  <si>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</si>
  <si>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</si>
  <si>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</si>
  <si>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</si>
  <si>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</si>
  <si>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</si>
  <si>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</si>
  <si>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</si>
  <si>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</si>
  <si>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</si>
  <si>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</si>
  <si>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</si>
  <si>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</si>
  <si>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</si>
  <si>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</si>
  <si>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</si>
  <si>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</si>
  <si>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</si>
  <si>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</si>
  <si>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</si>
  <si>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</si>
  <si>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</si>
  <si>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</si>
  <si>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</si>
  <si>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</si>
  <si>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</si>
  <si>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</si>
  <si>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</si>
  <si>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</si>
  <si>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</si>
  <si>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</si>
  <si>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</si>
  <si>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</si>
  <si>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</si>
  <si>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</si>
  <si>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</si>
  <si>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</si>
  <si>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</si>
  <si>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</si>
  <si>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</si>
  <si>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</si>
  <si>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</si>
  <si>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</si>
  <si>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</si>
  <si>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</si>
  <si>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</si>
  <si>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</si>
  <si>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</si>
  <si>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</si>
  <si>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</si>
  <si>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</si>
  <si>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</si>
  <si>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</si>
  <si>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</si>
  <si>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</si>
  <si>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</si>
  <si>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</si>
  <si>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</si>
  <si>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</si>
  <si>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</si>
  <si>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</si>
  <si>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</si>
  <si>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</si>
  <si>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</si>
  <si>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</si>
  <si>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</si>
  <si>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</si>
  <si>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</si>
  <si>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</si>
  <si>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</si>
  <si>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</si>
  <si>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</si>
  <si>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</si>
  <si>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</si>
  <si>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</si>
  <si>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</si>
  <si>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</si>
  <si>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</si>
  <si>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</si>
  <si>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</si>
  <si>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</si>
  <si>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</si>
  <si>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</si>
  <si>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</si>
  <si>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</si>
  <si>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</si>
  <si>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</si>
  <si>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</si>
  <si>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</si>
  <si>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</si>
  <si>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</si>
  <si>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</si>
  <si>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</si>
  <si>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</si>
  <si>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</si>
  <si>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</si>
  <si>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</si>
  <si>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</si>
  <si>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</si>
  <si>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</si>
  <si>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</si>
  <si>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</si>
  <si>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</si>
  <si>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</si>
  <si>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</si>
  <si>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</si>
  <si>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</si>
  <si>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</si>
  <si>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</si>
  <si>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</si>
  <si>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</si>
  <si>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</si>
  <si>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</si>
  <si>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</si>
  <si>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</si>
  <si>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</si>
  <si>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</si>
  <si>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</si>
  <si>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</si>
  <si>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</si>
  <si>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</si>
  <si>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</si>
  <si>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</si>
  <si>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</si>
  <si>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</si>
  <si>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</si>
  <si>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</si>
  <si>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</si>
  <si>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</si>
  <si>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</si>
  <si>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</si>
  <si>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</si>
  <si>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</si>
  <si>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</si>
  <si>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</si>
  <si>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</si>
  <si>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</si>
  <si>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</si>
  <si>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</si>
  <si>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</si>
  <si>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</si>
  <si>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</si>
  <si>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</si>
  <si>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</si>
  <si>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</si>
  <si>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</si>
  <si>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</si>
  <si>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</si>
  <si>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</si>
  <si>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</si>
  <si>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</si>
  <si>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</si>
  <si>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</si>
  <si>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</si>
  <si>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</si>
  <si>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</si>
  <si>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</si>
  <si>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</si>
  <si>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</si>
  <si>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</si>
  <si>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</si>
  <si>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</si>
  <si>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</si>
  <si>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</si>
  <si>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</si>
  <si>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</si>
  <si>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</si>
  <si>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</si>
  <si>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</si>
  <si>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</si>
  <si>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</si>
  <si>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</si>
  <si>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</si>
  <si>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</si>
  <si>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</si>
  <si>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</si>
  <si>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</si>
  <si>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</si>
  <si>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</si>
  <si>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</si>
  <si>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</si>
  <si>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</si>
  <si>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</si>
  <si>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</si>
  <si>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</si>
  <si>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</si>
  <si>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</si>
  <si>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</si>
  <si>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</si>
  <si>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</si>
  <si>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</si>
  <si>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</si>
  <si>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</si>
  <si>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</si>
  <si>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</si>
  <si>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</si>
  <si>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</si>
  <si>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</si>
  <si>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</si>
  <si>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</si>
  <si>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</si>
  <si>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</si>
  <si>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</si>
  <si>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</si>
  <si>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</si>
  <si>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</si>
  <si>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</si>
  <si>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</si>
  <si>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</si>
  <si>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</si>
  <si>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</si>
  <si>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</si>
  <si>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</si>
  <si>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</si>
  <si>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</si>
  <si>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</si>
  <si>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</si>
  <si>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</si>
  <si>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</si>
  <si>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</si>
  <si>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</si>
  <si>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</si>
  <si>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</si>
  <si>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</si>
  <si>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</si>
  <si>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</si>
  <si>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</si>
  <si>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</si>
  <si>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</si>
  <si>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</si>
  <si>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</si>
  <si>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</si>
  <si>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</si>
  <si>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</si>
  <si>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</si>
  <si>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</si>
  <si>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</si>
  <si>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</si>
  <si>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</si>
  <si>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</si>
  <si>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</si>
  <si>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</si>
  <si>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</si>
  <si>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</si>
  <si>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</si>
  <si>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</si>
  <si>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</si>
  <si>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</si>
  <si>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</si>
  <si>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</si>
  <si>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</si>
  <si>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</si>
  <si>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</si>
  <si>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</si>
  <si>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</si>
  <si>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</si>
  <si>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</si>
  <si>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</si>
  <si>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</si>
  <si>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</si>
  <si>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</si>
  <si>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</si>
  <si>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</si>
  <si>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</si>
  <si>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</si>
  <si>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</si>
  <si>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</si>
  <si>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</si>
  <si>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</si>
  <si>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</si>
  <si>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</si>
  <si>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</si>
  <si>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</si>
  <si>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</si>
  <si>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</si>
  <si>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</si>
  <si>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</si>
  <si>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</si>
  <si>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</si>
  <si>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</si>
  <si>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</si>
  <si>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</si>
  <si>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</si>
  <si>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</si>
  <si>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</si>
  <si>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</si>
  <si>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</si>
  <si>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</si>
  <si>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</si>
  <si>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</si>
  <si>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</si>
  <si>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</si>
  <si>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</si>
  <si>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</si>
  <si>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</si>
  <si>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</si>
  <si>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</si>
  <si>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</si>
  <si>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</si>
  <si>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</si>
  <si>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</si>
  <si>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</si>
  <si>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</si>
  <si>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</si>
  <si>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</si>
  <si>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</si>
  <si>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</si>
  <si>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</si>
  <si>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</si>
  <si>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</si>
  <si>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</si>
  <si>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</si>
  <si>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</si>
  <si>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</si>
  <si>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</si>
  <si>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</si>
  <si>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</si>
  <si>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</si>
  <si>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</si>
  <si>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</si>
  <si>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</si>
  <si>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</si>
  <si>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</si>
  <si>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</si>
  <si>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</si>
  <si>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</si>
  <si>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</si>
  <si>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</si>
  <si>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</si>
  <si>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</si>
  <si>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</si>
  <si>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</si>
  <si>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</si>
  <si>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</si>
  <si>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</si>
  <si>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</si>
  <si>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</si>
  <si>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</si>
  <si>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</si>
  <si>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</si>
  <si>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</si>
  <si>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</si>
  <si>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</si>
  <si>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</si>
  <si>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</si>
  <si>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</si>
  <si>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</si>
  <si>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</si>
  <si>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</si>
  <si>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</si>
  <si>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</si>
  <si>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</si>
  <si>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</si>
  <si>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</si>
  <si>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</si>
  <si>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</si>
  <si>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</si>
  <si>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</si>
  <si>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</si>
  <si>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</si>
  <si>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</si>
  <si>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</si>
  <si>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</si>
  <si>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</si>
  <si>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</si>
  <si>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</si>
  <si>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</si>
  <si>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</si>
  <si>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</si>
  <si>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</si>
  <si>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</si>
  <si>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</si>
  <si>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</si>
  <si>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</si>
  <si>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</si>
  <si>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</si>
  <si>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</si>
  <si>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</si>
  <si>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</si>
  <si>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</si>
  <si>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</si>
  <si>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</si>
  <si>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</si>
  <si>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</si>
  <si>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</si>
  <si>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</si>
  <si>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</si>
  <si>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</si>
  <si>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</si>
  <si>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</si>
  <si>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</si>
  <si>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</si>
  <si>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</si>
  <si>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</si>
  <si>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</si>
  <si>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</si>
  <si>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</si>
  <si>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</si>
  <si>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</si>
  <si>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</si>
  <si>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</si>
  <si>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</si>
  <si>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</si>
  <si>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</si>
  <si>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</si>
  <si>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</si>
  <si>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</si>
  <si>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</si>
  <si>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</si>
  <si>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</si>
  <si>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</si>
  <si>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</si>
  <si>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</si>
  <si>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</si>
  <si>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</si>
  <si>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</si>
  <si>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</si>
  <si>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</si>
  <si>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</si>
  <si>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</si>
  <si>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</si>
  <si>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</si>
  <si>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</si>
  <si>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</si>
  <si>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</si>
  <si>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</si>
  <si>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</si>
  <si>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</si>
  <si>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</si>
  <si>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</si>
  <si>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</si>
  <si>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</si>
  <si>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</si>
  <si>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</si>
  <si>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</si>
  <si>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</si>
  <si>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</si>
  <si>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</si>
  <si>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</si>
  <si>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</si>
  <si>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</si>
  <si>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</si>
  <si>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</si>
  <si>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</si>
  <si>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</si>
  <si>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</si>
  <si>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</si>
  <si>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</si>
  <si>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</si>
  <si>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</si>
  <si>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</si>
  <si>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</si>
  <si>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</si>
  <si>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</si>
  <si>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</si>
  <si>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</si>
  <si>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</si>
  <si>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</si>
  <si>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</si>
  <si>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</si>
  <si>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</si>
  <si>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</si>
  <si>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</si>
  <si>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</si>
  <si>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</si>
  <si>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</si>
  <si>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</si>
  <si>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</si>
  <si>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</si>
  <si>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</si>
  <si>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</si>
  <si>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</si>
  <si>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</si>
  <si>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</si>
  <si>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</si>
  <si>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</si>
  <si>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</si>
  <si>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</si>
  <si>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</si>
  <si>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</si>
  <si>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</si>
  <si>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</si>
  <si>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</si>
  <si>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</si>
  <si>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</si>
  <si>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</si>
  <si>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</si>
  <si>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</si>
  <si>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</si>
  <si>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</si>
  <si>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</si>
  <si>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</si>
  <si>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</si>
  <si>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</si>
  <si>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</si>
  <si>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</si>
  <si>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</si>
  <si>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</si>
  <si>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</si>
  <si>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</si>
  <si>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</si>
  <si>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</si>
  <si>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</si>
  <si>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</si>
  <si>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</si>
  <si>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</si>
  <si>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</si>
  <si>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</si>
  <si>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</si>
  <si>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</si>
  <si>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</si>
  <si>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</si>
  <si>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</si>
  <si>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</si>
  <si>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</si>
  <si>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</si>
  <si>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</si>
  <si>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</si>
  <si>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</si>
  <si>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</si>
  <si>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</si>
  <si>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</si>
  <si>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</si>
  <si>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</si>
  <si>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</si>
  <si>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</si>
  <si>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</si>
  <si>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</si>
  <si>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</si>
  <si>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</si>
  <si>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</si>
  <si>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</si>
  <si>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</si>
  <si>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</si>
  <si>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</si>
  <si>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</si>
  <si>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</si>
  <si>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</si>
  <si>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</si>
  <si>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</si>
  <si>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</si>
  <si>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</si>
  <si>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</si>
  <si>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</si>
  <si>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</si>
  <si>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</si>
  <si>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</si>
  <si>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</si>
  <si>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</si>
  <si>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</si>
  <si>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</si>
  <si>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</si>
  <si>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</si>
  <si>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</si>
  <si>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</si>
  <si>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</si>
  <si>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</si>
  <si>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</si>
  <si>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</si>
  <si>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</si>
  <si>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</si>
  <si>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</si>
  <si>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</si>
  <si>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</si>
  <si>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</si>
  <si>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</si>
  <si>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</si>
  <si>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</si>
  <si>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</si>
  <si>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</si>
  <si>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</si>
  <si>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</si>
  <si>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</si>
  <si>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</si>
  <si>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</si>
  <si>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</si>
  <si>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</si>
  <si>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</si>
  <si>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</si>
  <si>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</si>
  <si>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</si>
  <si>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</si>
  <si>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</si>
  <si>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</si>
  <si>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</si>
  <si>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</si>
  <si>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</si>
  <si>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</si>
  <si>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</si>
  <si>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</si>
  <si>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</si>
  <si>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</si>
  <si>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</si>
  <si>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</si>
  <si>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</si>
  <si>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</si>
  <si>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</si>
  <si>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</si>
  <si>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</si>
  <si>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</si>
  <si>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</si>
  <si>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</si>
  <si>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</si>
  <si>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</si>
  <si>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</si>
  <si>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</si>
  <si>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</si>
  <si>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</si>
  <si>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</si>
  <si>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</si>
  <si>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</si>
  <si>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</si>
  <si>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</si>
  <si>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</si>
  <si>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</si>
  <si>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</si>
  <si>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</si>
  <si>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</si>
  <si>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</si>
  <si>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</si>
  <si>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</si>
  <si>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</si>
  <si>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</si>
  <si>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</si>
  <si>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</si>
  <si>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</si>
  <si>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</si>
  <si>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</si>
  <si>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</si>
  <si>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</si>
  <si>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</si>
  <si>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</si>
  <si>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</si>
  <si>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</si>
  <si>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</si>
  <si>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</si>
  <si>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</si>
  <si>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</si>
  <si>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</si>
  <si>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</si>
  <si>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</si>
  <si>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</si>
  <si>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</si>
  <si>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</si>
  <si>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</si>
  <si>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</si>
  <si>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</si>
  <si>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</si>
  <si>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</si>
  <si>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</si>
  <si>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</si>
  <si>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</si>
  <si>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</si>
  <si>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</si>
  <si>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</si>
  <si>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</si>
  <si>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</si>
  <si>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</si>
  <si>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</si>
  <si>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</si>
  <si>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</si>
  <si>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</si>
  <si>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</si>
  <si>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</si>
  <si>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</si>
  <si>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</si>
  <si>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</si>
  <si>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</si>
  <si>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</si>
  <si>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</si>
  <si>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</si>
  <si>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</si>
  <si>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</si>
  <si>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</si>
  <si>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</si>
  <si>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</si>
  <si>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</si>
  <si>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</si>
  <si>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</si>
  <si>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</si>
  <si>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</si>
  <si>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</si>
  <si>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</si>
  <si>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</si>
  <si>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</si>
  <si>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</si>
  <si>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</si>
  <si>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</si>
  <si>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</si>
  <si>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</si>
  <si>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</si>
  <si>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</si>
  <si>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</si>
  <si>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</si>
  <si>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</si>
  <si>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</si>
  <si>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</si>
  <si>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</si>
  <si>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</si>
  <si>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</si>
  <si>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</si>
  <si>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</si>
  <si>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</si>
  <si>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</si>
  <si>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</si>
  <si>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</si>
  <si>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</si>
  <si>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</si>
  <si>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</si>
  <si>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</si>
  <si>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</si>
  <si>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</si>
  <si>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</si>
  <si>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</si>
  <si>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</si>
  <si>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</si>
  <si>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</si>
  <si>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</si>
  <si>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</si>
  <si>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</si>
  <si>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</si>
  <si>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</si>
  <si>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</si>
  <si>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</si>
  <si>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</si>
  <si>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</si>
  <si>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</si>
  <si>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</si>
  <si>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</si>
  <si>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</si>
  <si>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</si>
  <si>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</si>
  <si>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</si>
  <si>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</si>
  <si>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</si>
  <si>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</si>
  <si>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</si>
  <si>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</si>
  <si>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</si>
  <si>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</si>
  <si>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</si>
  <si>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</si>
  <si>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</si>
  <si>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</si>
  <si>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</si>
  <si>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</si>
  <si>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</si>
  <si>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</si>
  <si>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</si>
  <si>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</si>
  <si>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</si>
  <si>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</si>
  <si>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</si>
  <si>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</si>
  <si>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</si>
  <si>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</si>
  <si>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</si>
  <si>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</si>
  <si>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</si>
  <si>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</si>
  <si>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</si>
  <si>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</si>
  <si>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</si>
  <si>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</si>
  <si>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</si>
  <si>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</si>
  <si>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</si>
  <si>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</si>
  <si>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</si>
  <si>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</si>
  <si>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</si>
  <si>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</si>
  <si>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</si>
  <si>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</si>
  <si>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</si>
  <si>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</si>
  <si>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</si>
  <si>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</si>
  <si>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</si>
  <si>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</si>
  <si>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</si>
  <si>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</si>
  <si>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</si>
  <si>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</si>
  <si>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</si>
  <si>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</si>
  <si>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</si>
  <si>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</si>
  <si>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</si>
  <si>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</si>
  <si>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</si>
  <si>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</si>
  <si>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</si>
  <si>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</si>
  <si>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</si>
  <si>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</si>
  <si>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</si>
  <si>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</si>
  <si>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</si>
  <si>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</si>
  <si>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</si>
  <si>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</si>
  <si>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</si>
  <si>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</si>
  <si>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</si>
  <si>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</si>
  <si>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</si>
  <si>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</si>
  <si>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</si>
  <si>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</si>
  <si>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</si>
  <si>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</si>
  <si>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</si>
  <si>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</si>
  <si>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</si>
  <si>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</si>
  <si>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</si>
  <si>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</si>
  <si>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</si>
  <si>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</si>
  <si>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</si>
  <si>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</si>
  <si>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</si>
  <si>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</si>
  <si>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</si>
  <si>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</si>
  <si>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</si>
  <si>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</si>
  <si>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</si>
  <si>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</si>
  <si>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</si>
  <si>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</si>
  <si>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</si>
  <si>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</si>
  <si>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</si>
  <si>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</si>
  <si>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</si>
  <si>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</si>
  <si>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</si>
  <si>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</si>
  <si>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</si>
  <si>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</si>
  <si>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</si>
  <si>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</si>
  <si>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</si>
  <si>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</si>
  <si>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</si>
  <si>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</si>
  <si>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</si>
  <si>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</si>
  <si>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</si>
  <si>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</si>
  <si>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</si>
  <si>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</si>
  <si>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</si>
  <si>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</si>
  <si>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</si>
  <si>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</si>
  <si>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</si>
  <si>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</si>
  <si>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</si>
  <si>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</si>
  <si>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</si>
  <si>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</si>
  <si>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</si>
  <si>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</si>
  <si>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</si>
  <si>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</si>
  <si>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</si>
  <si>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</si>
  <si>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</si>
  <si>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</si>
  <si>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</si>
  <si>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</si>
  <si>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</si>
  <si>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</si>
  <si>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</si>
  <si>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</si>
  <si>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</si>
  <si>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</si>
  <si>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</si>
  <si>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</si>
  <si>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</si>
  <si>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</si>
  <si>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</si>
  <si>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</si>
  <si>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</si>
  <si>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</si>
  <si>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</si>
  <si>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</si>
  <si>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</si>
  <si>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</si>
  <si>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</si>
  <si>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</si>
  <si>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</si>
  <si>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</si>
  <si>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</si>
  <si>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</si>
  <si>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</si>
  <si>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</si>
  <si>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</si>
  <si>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</si>
  <si>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</si>
  <si>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</si>
  <si>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</si>
  <si>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</si>
  <si>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</si>
  <si>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</si>
  <si>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</si>
  <si>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</si>
  <si>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</si>
  <si>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</si>
  <si>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</si>
  <si>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</si>
  <si>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</si>
  <si>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</si>
  <si>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</si>
  <si>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</si>
  <si>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</si>
  <si>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</si>
  <si>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</si>
  <si>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</si>
  <si>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</si>
  <si>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</si>
  <si>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</si>
  <si>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</si>
  <si>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</si>
  <si>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</si>
  <si>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</si>
  <si>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</si>
  <si>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</si>
  <si>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</si>
  <si>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</si>
  <si>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</si>
  <si>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</si>
  <si>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</si>
  <si>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</si>
  <si>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</si>
  <si>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</si>
  <si>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</si>
  <si>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</si>
  <si>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</si>
  <si>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</si>
  <si>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</si>
  <si>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</si>
  <si>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</si>
  <si>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</si>
  <si>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</si>
  <si>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</si>
  <si>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</si>
  <si>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</si>
  <si>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</si>
  <si>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</si>
  <si>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</si>
  <si>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</si>
  <si>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</si>
  <si>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</si>
  <si>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</si>
  <si>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</si>
  <si>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</si>
  <si>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</si>
  <si>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</si>
  <si>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</si>
  <si>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</si>
  <si>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</si>
  <si>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</si>
  <si>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</si>
  <si>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</si>
  <si>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</si>
  <si>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</si>
  <si>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</si>
  <si>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</si>
  <si>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</si>
  <si>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</si>
  <si>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</si>
  <si>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</si>
  <si>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</si>
  <si>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</si>
  <si>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</si>
  <si>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</si>
  <si>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</si>
  <si>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</si>
  <si>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</si>
  <si>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</si>
  <si>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</si>
  <si>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</si>
  <si>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</si>
  <si>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</si>
  <si>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</si>
  <si>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</si>
  <si>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</si>
  <si>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</si>
  <si>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</si>
  <si>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</si>
  <si>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</si>
  <si>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</si>
  <si>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</si>
  <si>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</si>
  <si>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</si>
  <si>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</si>
  <si>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</si>
  <si>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</si>
  <si>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</si>
  <si>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</si>
  <si>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</si>
  <si>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</si>
  <si>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</si>
  <si>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</si>
  <si>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</si>
  <si>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</si>
  <si>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</si>
  <si>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</si>
  <si>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</si>
  <si>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</si>
  <si>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</si>
  <si>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</si>
  <si>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</si>
  <si>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</si>
  <si>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</si>
  <si>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</si>
  <si>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</si>
  <si>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</si>
  <si>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</si>
  <si>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</si>
  <si>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</si>
  <si>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</si>
  <si>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</si>
  <si>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</si>
  <si>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</si>
  <si>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</si>
  <si>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</si>
  <si>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</si>
  <si>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</si>
  <si>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</si>
  <si>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</si>
  <si>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</si>
  <si>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</si>
  <si>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</si>
  <si>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</si>
  <si>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</si>
  <si>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</si>
  <si>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</si>
  <si>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</si>
  <si>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</si>
  <si>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</si>
  <si>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</si>
  <si>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</si>
  <si>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</si>
  <si>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</si>
  <si>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</si>
  <si>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</si>
  <si>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</si>
  <si>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</si>
  <si>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</si>
  <si>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</si>
  <si>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</si>
  <si>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</si>
  <si>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</si>
  <si>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</si>
  <si>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</si>
  <si>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</si>
  <si>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</si>
  <si>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</si>
  <si>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</si>
  <si>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</si>
  <si>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</si>
  <si>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</si>
  <si>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</si>
  <si>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</si>
  <si>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</si>
  <si>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</si>
  <si>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</si>
  <si>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</si>
  <si>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</si>
  <si>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</si>
  <si>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</si>
  <si>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</si>
  <si>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</si>
  <si>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</si>
  <si>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</si>
  <si>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</si>
  <si>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</si>
  <si>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</si>
  <si>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</si>
  <si>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</si>
  <si>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</si>
  <si>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</si>
  <si>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</si>
  <si>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</si>
  <si>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</si>
  <si>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</si>
  <si>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</si>
  <si>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</si>
  <si>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</si>
  <si>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</si>
  <si>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</si>
  <si>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</si>
  <si>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</si>
  <si>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</si>
  <si>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</si>
  <si>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</si>
  <si>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</si>
  <si>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</si>
  <si>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</si>
  <si>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</si>
  <si>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</si>
  <si>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</si>
  <si>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</si>
  <si>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</si>
  <si>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</si>
  <si>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</si>
  <si>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</si>
  <si>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</si>
  <si>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</si>
  <si>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</si>
  <si>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</si>
  <si>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</si>
  <si>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</si>
  <si>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</si>
  <si>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</si>
  <si>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</si>
  <si>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</si>
  <si>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</si>
  <si>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</si>
  <si>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</si>
  <si>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</si>
  <si>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</si>
  <si>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</si>
  <si>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</si>
  <si>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</si>
  <si>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</si>
  <si>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</si>
  <si>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</si>
  <si>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</si>
  <si>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</si>
  <si>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</si>
  <si>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</si>
  <si>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</si>
  <si>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</si>
  <si>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</si>
  <si>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</si>
  <si>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</si>
  <si>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</si>
  <si>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</si>
  <si>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</si>
  <si>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</si>
  <si>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</si>
  <si>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</si>
  <si>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</si>
  <si>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</si>
  <si>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</si>
  <si>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</si>
  <si>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</si>
  <si>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</si>
  <si>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</si>
  <si>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</si>
  <si>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</si>
  <si>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</si>
  <si>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</si>
  <si>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</si>
  <si>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</si>
  <si>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</si>
  <si>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</si>
  <si>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</si>
  <si>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</si>
  <si>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</si>
  <si>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</si>
  <si>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</si>
  <si>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</si>
  <si>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</si>
  <si>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</si>
  <si>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</si>
  <si>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</si>
  <si>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</si>
  <si>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</si>
  <si>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</si>
  <si>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</si>
  <si>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</si>
  <si>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</si>
  <si>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</si>
  <si>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</si>
  <si>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</si>
  <si>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</si>
  <si>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</si>
  <si>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</si>
  <si>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</si>
  <si>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</si>
  <si>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</si>
  <si>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</si>
  <si>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</si>
  <si>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</si>
  <si>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</si>
  <si>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</si>
  <si>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</si>
  <si>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</si>
  <si>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</si>
  <si>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</si>
  <si>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</si>
  <si>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</si>
  <si>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</si>
  <si>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</si>
  <si>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</si>
  <si>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</si>
  <si>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</si>
  <si>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</si>
  <si>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</si>
  <si>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</si>
  <si>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</si>
  <si>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</si>
  <si>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</si>
  <si>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</si>
  <si>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</si>
  <si>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</si>
  <si>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</si>
  <si>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</si>
  <si>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</si>
  <si>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</si>
  <si>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</si>
  <si>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</si>
  <si>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</si>
  <si>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</si>
  <si>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</si>
  <si>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</si>
  <si>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</si>
  <si>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</si>
  <si>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</si>
  <si>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</si>
  <si>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</si>
  <si>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</si>
  <si>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</si>
  <si>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</si>
  <si>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</si>
  <si>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</si>
  <si>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</si>
  <si>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</si>
  <si>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</si>
  <si>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</si>
  <si>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</si>
  <si>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</si>
  <si>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</si>
  <si>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</si>
  <si>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</si>
  <si>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</si>
  <si>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</si>
  <si>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</si>
  <si>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</si>
  <si>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</si>
  <si>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</si>
  <si>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</si>
  <si>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</si>
  <si>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</si>
  <si>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</si>
  <si>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</si>
  <si>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</si>
  <si>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</si>
  <si>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</si>
  <si>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</si>
  <si>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</si>
  <si>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</si>
  <si>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</si>
  <si>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</si>
  <si>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</si>
  <si>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</si>
  <si>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</si>
  <si>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</si>
  <si>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</si>
  <si>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</si>
  <si>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</si>
  <si>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</si>
  <si>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</si>
  <si>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</si>
  <si>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</si>
  <si>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</si>
  <si>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</si>
  <si>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</si>
  <si>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</si>
  <si>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</si>
  <si>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</si>
  <si>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</si>
  <si>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</si>
  <si>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</si>
  <si>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</si>
  <si>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</si>
  <si>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</si>
  <si>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</si>
  <si>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</si>
  <si>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</si>
  <si>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</si>
  <si>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</si>
  <si>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</si>
  <si>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</si>
  <si>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</si>
  <si>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</si>
  <si>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</si>
  <si>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</si>
  <si>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</si>
  <si>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</si>
  <si>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</si>
  <si>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</si>
  <si>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</si>
  <si>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</si>
  <si>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</si>
  <si>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</si>
  <si>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</si>
  <si>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</si>
  <si>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</si>
  <si>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</si>
  <si>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</si>
  <si>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</si>
  <si>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</si>
  <si>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</si>
  <si>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</si>
  <si>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</si>
  <si>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</si>
  <si>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</si>
  <si>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</si>
  <si>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</si>
  <si>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</si>
  <si>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</si>
  <si>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</si>
  <si>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</si>
  <si>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</si>
  <si>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</si>
  <si>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</si>
  <si>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</si>
  <si>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</si>
  <si>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</si>
  <si>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</si>
  <si>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</si>
  <si>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</si>
  <si>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</si>
  <si>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</si>
  <si>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</si>
  <si>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</si>
  <si>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</si>
  <si>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</si>
  <si>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</si>
  <si>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</si>
  <si>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</si>
  <si>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</si>
  <si>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</si>
  <si>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</si>
  <si>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</si>
  <si>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</si>
  <si>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</si>
  <si>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</si>
  <si>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</si>
  <si>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</si>
  <si>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</si>
  <si>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</si>
  <si>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</si>
  <si>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</si>
  <si>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</si>
  <si>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</si>
  <si>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</si>
  <si>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</si>
  <si>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</si>
  <si>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</si>
  <si>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</si>
  <si>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</si>
  <si>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</si>
  <si>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</si>
  <si>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</si>
  <si>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</si>
  <si>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</si>
  <si>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</si>
  <si>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</si>
  <si>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</si>
  <si>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</si>
  <si>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</si>
  <si>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</si>
  <si>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</si>
  <si>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</si>
  <si>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</si>
  <si>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</si>
  <si>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</si>
  <si>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</si>
  <si>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</si>
  <si>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</si>
  <si>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</si>
  <si>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</si>
  <si>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</si>
  <si>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</si>
  <si>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</si>
  <si>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</si>
  <si>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</si>
  <si>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</si>
  <si>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</si>
  <si>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</si>
  <si>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</si>
  <si>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</si>
  <si>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</si>
  <si>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</si>
  <si>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</si>
  <si>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</si>
  <si>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</si>
  <si>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</si>
  <si>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</si>
  <si>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</si>
  <si>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</si>
  <si>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</si>
  <si>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</si>
  <si>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</si>
  <si>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</si>
  <si>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</si>
  <si>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</si>
  <si>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</si>
  <si>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</si>
  <si>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</si>
  <si>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</si>
  <si>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</si>
  <si>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</si>
  <si>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</si>
  <si>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</si>
  <si>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</si>
  <si>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</si>
  <si>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</si>
  <si>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</si>
  <si>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</si>
  <si>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</si>
  <si>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</si>
  <si>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</si>
  <si>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</si>
  <si>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</si>
  <si>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</si>
  <si>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</si>
  <si>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</si>
  <si>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</si>
  <si>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</si>
  <si>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</si>
  <si>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</si>
  <si>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</si>
  <si>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</si>
  <si>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</si>
  <si>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</si>
  <si>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</si>
  <si>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</si>
  <si>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</si>
  <si>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</si>
  <si>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</si>
  <si>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</si>
  <si>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</si>
  <si>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</si>
  <si>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</si>
  <si>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</si>
  <si>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</si>
  <si>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</si>
  <si>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</si>
  <si>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</si>
  <si>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</si>
  <si>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</si>
  <si>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</si>
  <si>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</si>
  <si>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</si>
  <si>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</si>
  <si>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</si>
  <si>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</si>
  <si>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</si>
  <si>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</si>
  <si>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</si>
  <si>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</si>
  <si>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</si>
  <si>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</si>
  <si>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</si>
  <si>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</si>
  <si>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</si>
  <si>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</si>
  <si>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</si>
  <si>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</si>
  <si>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</si>
  <si>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</si>
  <si>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</si>
  <si>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</si>
  <si>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</si>
  <si>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</si>
  <si>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</si>
  <si>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</si>
  <si>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</si>
  <si>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</si>
  <si>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</si>
  <si>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</si>
  <si>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</si>
  <si>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</si>
  <si>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</si>
  <si>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</si>
  <si>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</si>
  <si>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</si>
  <si>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</si>
  <si>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</si>
  <si>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</si>
  <si>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</si>
  <si>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</si>
  <si>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</si>
  <si>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</si>
  <si>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</si>
  <si>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</si>
  <si>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</si>
  <si>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</si>
  <si>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</si>
  <si>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</si>
  <si>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</si>
  <si>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</si>
  <si>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</si>
  <si>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</si>
  <si>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</si>
  <si>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</si>
  <si>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</si>
  <si>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</si>
  <si>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</si>
  <si>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</si>
  <si>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</si>
  <si>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</si>
  <si>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</si>
  <si>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</si>
  <si>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</si>
  <si>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</si>
  <si>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</si>
  <si>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</si>
  <si>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</si>
  <si>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</si>
  <si>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</si>
  <si>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</si>
  <si>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</si>
  <si>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</si>
  <si>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</si>
  <si>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</si>
  <si>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</si>
  <si>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</si>
  <si>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</si>
  <si>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</si>
  <si>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</si>
  <si>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</si>
  <si>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</si>
  <si>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</si>
  <si>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</si>
  <si>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</si>
  <si>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</si>
  <si>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</si>
  <si>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</si>
  <si>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</si>
  <si>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</si>
  <si>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</si>
  <si>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</si>
  <si>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</si>
  <si>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</si>
  <si>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</si>
  <si>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</si>
  <si>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</si>
  <si>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</si>
  <si>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</si>
  <si>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</si>
  <si>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</si>
  <si>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</si>
  <si>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</si>
  <si>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</si>
  <si>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</si>
  <si>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</si>
  <si>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</si>
  <si>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</si>
  <si>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</si>
  <si>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</si>
  <si>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</si>
  <si>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</si>
  <si>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</si>
  <si>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</si>
  <si>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</si>
  <si>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</si>
  <si>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</si>
  <si>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</si>
  <si>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</si>
  <si>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</si>
  <si>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</si>
  <si>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</si>
  <si>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</si>
  <si>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</si>
  <si>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</si>
  <si>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</si>
  <si>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</si>
  <si>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</si>
  <si>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</si>
  <si>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</si>
  <si>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</si>
  <si>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</si>
  <si>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</si>
  <si>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</si>
  <si>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</si>
  <si>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</si>
  <si>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</si>
  <si>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</si>
  <si>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</si>
  <si>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</si>
  <si>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</si>
  <si>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</si>
  <si>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</si>
  <si>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</si>
  <si>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</si>
  <si>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</si>
  <si>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</si>
  <si>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</si>
  <si>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</si>
  <si>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</si>
  <si>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</si>
  <si>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</si>
  <si>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</si>
  <si>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</si>
  <si>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</si>
  <si>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</si>
  <si>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</si>
  <si>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</si>
  <si>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</si>
  <si>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</si>
  <si>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</si>
  <si>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</si>
  <si>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</si>
  <si>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</si>
  <si>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</si>
  <si>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</si>
  <si>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</si>
  <si>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</si>
  <si>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</si>
  <si>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</si>
  <si>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</si>
  <si>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</si>
  <si>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</si>
  <si>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</si>
  <si>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</si>
  <si>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</si>
  <si>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</si>
  <si>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</si>
  <si>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</si>
  <si>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</si>
  <si>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</si>
  <si>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</si>
  <si>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</si>
  <si>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</si>
  <si>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</si>
  <si>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</si>
  <si>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</si>
  <si>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</si>
  <si>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</si>
  <si>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</si>
  <si>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</si>
  <si>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</si>
  <si>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</si>
  <si>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</si>
  <si>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</si>
  <si>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</si>
  <si>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</si>
  <si>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</si>
  <si>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</si>
  <si>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</si>
  <si>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</si>
  <si>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</si>
  <si>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</si>
  <si>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</si>
  <si>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</si>
  <si>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</si>
  <si>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</si>
  <si>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</si>
  <si>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</si>
  <si>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</si>
  <si>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</si>
  <si>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</si>
  <si>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</si>
  <si>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</si>
  <si>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</si>
  <si>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</si>
  <si>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</si>
  <si>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</si>
  <si>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</si>
  <si>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</si>
  <si>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</si>
  <si>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</si>
  <si>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</si>
  <si>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</si>
  <si>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</si>
  <si>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</si>
  <si>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</si>
  <si>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</si>
  <si>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</si>
  <si>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</si>
  <si>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</si>
  <si>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</si>
  <si>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</si>
  <si>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</si>
  <si>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</si>
  <si>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</si>
  <si>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</si>
  <si>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</si>
  <si>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</si>
  <si>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</si>
  <si>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</si>
  <si>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</si>
  <si>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</si>
  <si>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</si>
  <si>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</si>
  <si>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</si>
  <si>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</si>
  <si>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</si>
  <si>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</si>
  <si>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</si>
  <si>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</si>
  <si>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</si>
  <si>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</si>
  <si>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</si>
  <si>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</si>
  <si>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</si>
  <si>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</si>
  <si>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</si>
  <si>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</si>
  <si>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</si>
  <si>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</si>
  <si>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</si>
  <si>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</si>
  <si>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</si>
  <si>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</si>
  <si>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</si>
  <si>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</si>
  <si>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</si>
  <si>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</si>
  <si>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</si>
  <si>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</si>
  <si>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</si>
  <si>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</si>
  <si>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</si>
  <si>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</si>
  <si>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</si>
  <si>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</si>
  <si>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</si>
  <si>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</si>
  <si>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</si>
  <si>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</si>
  <si>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</si>
  <si>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</si>
  <si>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</si>
  <si>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</si>
  <si>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</si>
  <si>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</si>
  <si>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</si>
  <si>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</si>
  <si>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</si>
  <si>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</si>
  <si>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</si>
  <si>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</si>
  <si>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</si>
  <si>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</si>
  <si>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</si>
  <si>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</si>
  <si>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</si>
  <si>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</si>
  <si>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</si>
  <si>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</si>
  <si>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</si>
  <si>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</si>
  <si>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</si>
  <si>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</si>
  <si>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</si>
  <si>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</si>
  <si>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</si>
  <si>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</si>
  <si>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</si>
  <si>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</si>
  <si>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</si>
  <si>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</si>
  <si>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</si>
  <si>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</si>
  <si>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</si>
  <si>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</si>
  <si>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</si>
  <si>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</si>
  <si>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</si>
  <si>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</si>
  <si>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</si>
  <si>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</si>
  <si>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</si>
  <si>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</si>
  <si>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</si>
  <si>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</si>
  <si>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</si>
  <si>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</si>
  <si>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</si>
  <si>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</si>
  <si>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</si>
  <si>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</si>
  <si>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</si>
  <si>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</si>
  <si>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</si>
  <si>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</si>
  <si>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</si>
  <si>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</si>
  <si>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</si>
  <si>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</si>
  <si>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</si>
  <si>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</si>
  <si>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</si>
  <si>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</si>
  <si>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</si>
  <si>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</si>
  <si>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</si>
  <si>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</si>
  <si>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</si>
  <si>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</si>
  <si>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</si>
  <si>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</si>
  <si>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</si>
  <si>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</si>
  <si>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</si>
  <si>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</si>
  <si>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</si>
  <si>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</si>
  <si>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</si>
  <si>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</si>
  <si>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</si>
  <si>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</si>
  <si>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</si>
  <si>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</si>
  <si>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</si>
  <si>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</si>
  <si>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</si>
  <si>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</si>
  <si>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</si>
  <si>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</si>
  <si>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</si>
  <si>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</si>
  <si>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</si>
  <si>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</si>
  <si>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</si>
  <si>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</si>
  <si>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</si>
  <si>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</si>
  <si>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</si>
  <si>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</si>
  <si>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</si>
  <si>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</si>
  <si>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</si>
  <si>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</si>
  <si>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</si>
  <si>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</si>
  <si>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</si>
  <si>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</si>
  <si>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</si>
  <si>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</si>
  <si>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</si>
  <si>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</si>
  <si>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</si>
  <si>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</si>
  <si>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</si>
  <si>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</si>
  <si>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</si>
  <si>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</si>
  <si>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</si>
  <si>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</si>
  <si>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</si>
  <si>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</si>
  <si>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</si>
  <si>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</si>
  <si>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</si>
  <si>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</si>
  <si>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</si>
  <si>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</si>
  <si>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</si>
  <si>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</si>
  <si>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</si>
  <si>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</si>
  <si>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</si>
  <si>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</si>
  <si>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</si>
  <si>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</si>
  <si>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</si>
  <si>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</si>
  <si>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</si>
  <si>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</si>
  <si>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</si>
  <si>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</si>
  <si>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</si>
  <si>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</si>
  <si>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</si>
  <si>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</si>
  <si>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</si>
  <si>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</si>
  <si>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</si>
  <si>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</si>
  <si>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</si>
  <si>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</si>
  <si>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</si>
  <si>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</si>
  <si>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</si>
  <si>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</si>
  <si>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</si>
  <si>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</si>
  <si>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</si>
  <si>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</si>
  <si>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</si>
  <si>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</si>
  <si>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</si>
  <si>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</si>
  <si>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</si>
  <si>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</si>
  <si>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</si>
  <si>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</si>
  <si>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</si>
  <si>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</si>
  <si>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</si>
  <si>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</si>
  <si>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</si>
  <si>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</si>
  <si>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</si>
  <si>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</si>
  <si>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</si>
  <si>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</si>
  <si>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</si>
  <si>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</si>
  <si>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</si>
  <si>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</si>
  <si>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</si>
  <si>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</si>
  <si>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</si>
  <si>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</si>
  <si>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</si>
  <si>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</si>
  <si>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</si>
  <si>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</si>
  <si>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</si>
  <si>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</si>
  <si>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</si>
  <si>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</si>
  <si>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</si>
  <si>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</si>
  <si>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</si>
  <si>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</si>
  <si>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</si>
  <si>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</si>
  <si>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</si>
  <si>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</si>
  <si>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</si>
  <si>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</si>
  <si>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</si>
  <si>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</si>
  <si>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</si>
  <si>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</si>
  <si>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</si>
  <si>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</si>
  <si>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</si>
  <si>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</si>
  <si>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</si>
  <si>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</si>
  <si>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</si>
  <si>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</si>
  <si>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</si>
  <si>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</si>
  <si>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</si>
  <si>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</si>
  <si>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</si>
  <si>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</si>
  <si>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</si>
  <si>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</si>
  <si>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</si>
  <si>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</si>
  <si>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</si>
  <si>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</si>
  <si>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</si>
  <si>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</si>
  <si>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</si>
  <si>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</si>
  <si>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</si>
  <si>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</si>
  <si>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</si>
  <si>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</si>
  <si>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</si>
  <si>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</si>
  <si>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</si>
  <si>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</si>
  <si>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</si>
  <si>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</si>
  <si>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</si>
  <si>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</si>
  <si>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</si>
  <si>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</si>
  <si>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</si>
  <si>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</si>
  <si>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</si>
  <si>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</si>
  <si>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</si>
  <si>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</si>
  <si>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</si>
  <si>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</si>
  <si>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</si>
  <si>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</si>
  <si>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</si>
  <si>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</si>
  <si>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</si>
  <si>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</si>
  <si>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</si>
  <si>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</si>
  <si>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</si>
  <si>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</si>
  <si>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</si>
  <si>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</si>
  <si>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</si>
  <si>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</si>
  <si>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</si>
  <si>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</si>
  <si>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</si>
  <si>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</si>
  <si>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</si>
  <si>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</si>
  <si>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</si>
  <si>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</si>
  <si>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</si>
  <si>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</si>
  <si>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</si>
  <si>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</si>
  <si>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</si>
  <si>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</si>
  <si>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</si>
  <si>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</si>
  <si>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</si>
  <si>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</si>
  <si>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</si>
  <si>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</si>
  <si>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</si>
  <si>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</si>
  <si>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</si>
  <si>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</si>
  <si>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</si>
  <si>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</si>
  <si>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</si>
  <si>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</si>
  <si>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</si>
  <si>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</si>
  <si>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</si>
  <si>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</si>
  <si>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</si>
  <si>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</si>
  <si>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</si>
  <si>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</si>
  <si>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</si>
  <si>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</si>
  <si>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</si>
  <si>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</si>
  <si>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</si>
  <si>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</si>
  <si>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</si>
  <si>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</si>
  <si>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</si>
  <si>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</si>
  <si>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</si>
  <si>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</si>
  <si>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</si>
  <si>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</si>
  <si>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</si>
  <si>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</si>
  <si>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</si>
  <si>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</si>
  <si>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</si>
  <si>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</si>
  <si>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</si>
  <si>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</si>
  <si>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</si>
  <si>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</si>
  <si>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</si>
  <si>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</si>
  <si>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</si>
  <si>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</si>
  <si>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</si>
  <si>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</si>
  <si>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</si>
  <si>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</si>
  <si>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</si>
  <si>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</si>
  <si>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</si>
  <si>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</si>
  <si>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</si>
  <si>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</si>
  <si>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</si>
  <si>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</si>
  <si>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</si>
  <si>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</si>
  <si>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</si>
  <si>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</si>
  <si>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</si>
  <si>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</si>
  <si>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</si>
  <si>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</si>
  <si>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</si>
  <si>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</si>
  <si>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</si>
  <si>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</si>
  <si>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</si>
  <si>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</si>
  <si>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</si>
  <si>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</si>
  <si>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</si>
  <si>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</si>
  <si>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</si>
  <si>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</si>
  <si>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</si>
  <si>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</si>
  <si>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</si>
  <si>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</si>
  <si>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</si>
  <si>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</si>
  <si>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</si>
  <si>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</si>
  <si>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</si>
  <si>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</si>
  <si>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</si>
  <si>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</si>
  <si>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</si>
  <si>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</si>
  <si>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</si>
  <si>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</si>
  <si>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</si>
  <si>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</si>
  <si>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</si>
  <si>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</si>
  <si>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</si>
  <si>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</si>
  <si>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</si>
  <si>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</si>
  <si>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</si>
  <si>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</si>
  <si>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</si>
  <si>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</si>
  <si>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</si>
  <si>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</si>
  <si>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</si>
  <si>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</si>
  <si>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</si>
  <si>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</si>
  <si>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</si>
  <si>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</si>
  <si>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</si>
  <si>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</si>
  <si>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</si>
  <si>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</si>
  <si>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</si>
  <si>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</si>
  <si>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</si>
  <si>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</si>
  <si>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</si>
  <si>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</si>
  <si>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</si>
  <si>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</si>
  <si>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</si>
  <si>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</si>
  <si>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</si>
  <si>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</si>
  <si>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</si>
  <si>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</si>
  <si>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</si>
  <si>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</si>
  <si>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</si>
  <si>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</si>
  <si>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</si>
  <si>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</si>
  <si>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</si>
  <si>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</si>
  <si>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</si>
  <si>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</si>
  <si>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</si>
  <si>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</si>
  <si>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</si>
  <si>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</si>
  <si>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</si>
  <si>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</si>
  <si>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</si>
  <si>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</si>
  <si>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</si>
  <si>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</si>
  <si>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</si>
  <si>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</si>
  <si>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</si>
  <si>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</si>
  <si>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</si>
  <si>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</si>
  <si>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</si>
  <si>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</si>
  <si>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</si>
  <si>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</si>
  <si>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</si>
  <si>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</si>
  <si>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</si>
  <si>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</si>
  <si>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</si>
  <si>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</si>
  <si>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</si>
  <si>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</si>
  <si>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</si>
  <si>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</si>
  <si>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</si>
  <si>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</si>
  <si>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</si>
  <si>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</si>
  <si>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</si>
  <si>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</si>
  <si>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</si>
  <si>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</si>
  <si>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</si>
  <si>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</si>
  <si>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</si>
  <si>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</si>
  <si>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</si>
  <si>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</si>
  <si>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</si>
  <si>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</si>
  <si>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</si>
  <si>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</si>
  <si>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</si>
  <si>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</si>
  <si>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</si>
  <si>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</si>
  <si>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</si>
  <si>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</si>
  <si>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</si>
  <si>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</si>
  <si>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</si>
  <si>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</si>
  <si>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</si>
  <si>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</si>
  <si>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</si>
  <si>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</si>
  <si>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</si>
  <si>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</si>
  <si>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</si>
  <si>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</si>
  <si>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</si>
  <si>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</si>
  <si>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</si>
  <si>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</si>
  <si>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</si>
  <si>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</si>
  <si>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</si>
  <si>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</si>
  <si>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</si>
  <si>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</si>
  <si>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</si>
  <si>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</si>
  <si>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</si>
  <si>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</si>
  <si>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</si>
  <si>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</si>
  <si>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</si>
  <si>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</si>
  <si>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</si>
  <si>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</si>
  <si>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</si>
  <si>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</si>
  <si>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</si>
  <si>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</si>
  <si>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</si>
  <si>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</si>
  <si>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</si>
  <si>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</si>
  <si>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</si>
  <si>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</si>
  <si>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</si>
  <si>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</si>
  <si>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</si>
  <si>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</si>
  <si>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</si>
  <si>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</si>
  <si>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</si>
  <si>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</si>
  <si>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</si>
  <si>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</si>
  <si>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</si>
  <si>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</si>
  <si>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</si>
  <si>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</si>
  <si>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</si>
  <si>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</si>
  <si>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</si>
  <si>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</si>
  <si>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</si>
  <si>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</si>
  <si>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</si>
  <si>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</si>
  <si>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</si>
  <si>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</si>
  <si>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</si>
  <si>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</si>
  <si>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</si>
  <si>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</si>
  <si>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</si>
  <si>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</si>
  <si>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</si>
  <si>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</si>
  <si>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</si>
  <si>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</si>
  <si>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</si>
  <si>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</si>
  <si>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</si>
  <si>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</si>
  <si>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</si>
  <si>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</si>
  <si>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</si>
  <si>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</si>
  <si>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</si>
  <si>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</si>
  <si>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</si>
  <si>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</si>
  <si>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</si>
  <si>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</si>
  <si>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</si>
  <si>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</si>
  <si>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</si>
  <si>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</si>
  <si>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</si>
  <si>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</si>
  <si>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</si>
  <si>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</si>
  <si>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</si>
  <si>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</si>
  <si>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</si>
  <si>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</si>
  <si>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</si>
  <si>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</si>
  <si>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</si>
  <si>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</si>
  <si>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</si>
  <si>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</si>
  <si>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</si>
  <si>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</si>
  <si>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</si>
  <si>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</si>
  <si>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</si>
  <si>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</si>
  <si>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</si>
  <si>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</si>
  <si>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</si>
  <si>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</si>
  <si>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</si>
  <si>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</si>
  <si>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</si>
  <si>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</si>
  <si>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</si>
  <si>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</si>
  <si>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</si>
  <si>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</si>
  <si>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</si>
  <si>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</si>
  <si>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</si>
  <si>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</si>
  <si>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</si>
  <si>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</si>
  <si>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</si>
  <si>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</si>
  <si>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</si>
  <si>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</si>
  <si>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</si>
  <si>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</si>
  <si>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</si>
  <si>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</si>
  <si>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</si>
  <si>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</si>
  <si>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</si>
  <si>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</si>
  <si>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</si>
  <si>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</si>
  <si>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</si>
  <si>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</si>
  <si>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</si>
  <si>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</si>
  <si>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</si>
  <si>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</si>
  <si>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</si>
  <si>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</si>
  <si>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</si>
  <si>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</si>
  <si>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</si>
  <si>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</si>
  <si>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</si>
  <si>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</si>
  <si>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</si>
  <si>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</si>
  <si>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</si>
  <si>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</si>
  <si>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</si>
  <si>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</si>
  <si>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</si>
  <si>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</si>
  <si>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</si>
  <si>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</si>
  <si>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</si>
  <si>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</si>
  <si>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</si>
  <si>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</si>
  <si>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</si>
  <si>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</si>
  <si>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</si>
  <si>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</si>
  <si>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</si>
  <si>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</si>
  <si>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</si>
  <si>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</si>
  <si>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</si>
  <si>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</si>
  <si>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</si>
  <si>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</si>
  <si>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</si>
  <si>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</si>
  <si>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</si>
  <si>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</si>
  <si>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</si>
  <si>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</si>
  <si>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</si>
  <si>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</si>
  <si>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</si>
  <si>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</si>
  <si>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</si>
  <si>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</si>
  <si>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</si>
  <si>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</si>
  <si>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</si>
  <si>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</si>
  <si>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</si>
  <si>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</si>
  <si>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</si>
  <si>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</si>
  <si>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</si>
  <si>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</si>
  <si>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</si>
  <si>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</si>
  <si>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</si>
  <si>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</si>
  <si>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</si>
  <si>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</si>
  <si>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</si>
  <si>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</si>
  <si>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</si>
  <si>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</si>
  <si>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</si>
  <si>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</si>
  <si>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</si>
  <si>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</si>
  <si>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</si>
  <si>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</si>
  <si>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</si>
  <si>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</si>
  <si>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</si>
  <si>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</si>
  <si>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</si>
  <si>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</si>
  <si>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</si>
  <si>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</si>
  <si>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</si>
  <si>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</si>
  <si>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</si>
  <si>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</si>
  <si>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</si>
  <si>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</si>
  <si>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</si>
  <si>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</si>
  <si>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</si>
  <si>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</si>
  <si>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</si>
  <si>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</si>
  <si>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</si>
  <si>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</si>
  <si>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</si>
  <si>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</si>
  <si>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</si>
  <si>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</si>
  <si>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</si>
  <si>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</si>
  <si>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</si>
  <si>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</si>
  <si>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</si>
  <si>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</si>
  <si>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</si>
  <si>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</si>
  <si>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</si>
  <si>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</si>
  <si>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</si>
  <si>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</si>
  <si>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</si>
  <si>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</si>
  <si>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</si>
  <si>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</si>
  <si>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</si>
  <si>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</si>
  <si>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</si>
  <si>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</si>
  <si>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</si>
  <si>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</si>
  <si>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</si>
  <si>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</si>
  <si>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</si>
  <si>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</si>
  <si>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</si>
  <si>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</si>
  <si>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</si>
  <si>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</si>
  <si>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</si>
  <si>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</si>
  <si>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</si>
  <si>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</si>
  <si>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</si>
  <si>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</si>
  <si>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</si>
  <si>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</si>
  <si>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</si>
  <si>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</si>
  <si>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</si>
  <si>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</si>
  <si>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</si>
  <si>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</si>
  <si>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</si>
  <si>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</si>
  <si>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</si>
  <si>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</si>
  <si>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</si>
  <si>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</si>
  <si>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</si>
  <si>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</si>
  <si>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</si>
  <si>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</si>
  <si>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</si>
  <si>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</si>
  <si>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</si>
  <si>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</si>
  <si>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</si>
  <si>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</si>
  <si>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</si>
  <si>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</si>
  <si>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</si>
  <si>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</si>
  <si>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</si>
  <si>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</si>
  <si>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</si>
  <si>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</si>
  <si>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</si>
  <si>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</si>
  <si>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</si>
  <si>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</si>
  <si>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</si>
  <si>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</si>
  <si>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</si>
  <si>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</si>
  <si>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</si>
  <si>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</si>
  <si>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</si>
  <si>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</si>
  <si>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</si>
  <si>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</si>
  <si>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</si>
  <si>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</si>
  <si>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</si>
  <si>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</si>
  <si>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</si>
  <si>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</si>
  <si>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</si>
  <si>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</si>
  <si>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</si>
  <si>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</si>
  <si>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</si>
  <si>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</si>
  <si>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</si>
  <si>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</si>
  <si>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</si>
  <si>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</si>
  <si>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</si>
  <si>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</si>
  <si>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</si>
  <si>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</si>
  <si>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</si>
  <si>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</si>
  <si>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</si>
  <si>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</si>
  <si>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</si>
  <si>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</si>
  <si>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</si>
  <si>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</si>
  <si>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</si>
  <si>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</si>
  <si>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</si>
  <si>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</si>
  <si>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</si>
  <si>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</si>
  <si>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</si>
  <si>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</si>
  <si>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</si>
  <si>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</si>
  <si>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</si>
  <si>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</si>
  <si>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</si>
  <si>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</si>
  <si>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</si>
  <si>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</si>
  <si>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</si>
  <si>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</si>
  <si>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</si>
  <si>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</si>
  <si>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</si>
  <si>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</si>
  <si>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</si>
  <si>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</si>
  <si>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</si>
  <si>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</si>
  <si>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</si>
  <si>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</si>
  <si>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</si>
  <si>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</si>
  <si>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</si>
  <si>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</si>
  <si>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</si>
  <si>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</si>
  <si>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</si>
  <si>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</si>
  <si>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</si>
  <si>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</si>
  <si>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</si>
  <si>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</si>
  <si>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</si>
  <si>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</si>
  <si>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</si>
  <si>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</si>
  <si>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</si>
  <si>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</si>
  <si>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</si>
  <si>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</si>
  <si>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</si>
  <si>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</si>
  <si>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</si>
  <si>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</si>
  <si>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</si>
  <si>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</si>
  <si>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</si>
  <si>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</si>
  <si>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</si>
  <si>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</si>
  <si>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</si>
  <si>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</si>
  <si>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</si>
  <si>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</si>
  <si>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</si>
  <si>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</si>
  <si>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</si>
  <si>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</si>
  <si>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</si>
  <si>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</si>
  <si>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</si>
  <si>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</si>
  <si>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</si>
  <si>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</si>
  <si>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</si>
  <si>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</si>
  <si>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</si>
  <si>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</si>
  <si>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</si>
  <si>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</si>
  <si>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</si>
  <si>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</si>
  <si>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</si>
  <si>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</si>
  <si>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</si>
  <si>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</si>
  <si>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</si>
  <si>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</si>
  <si>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</si>
  <si>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</si>
  <si>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</si>
  <si>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</si>
  <si>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</si>
  <si>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</si>
  <si>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</si>
  <si>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</si>
  <si>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</si>
  <si>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</si>
  <si>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</si>
  <si>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</si>
  <si>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</si>
  <si>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</si>
  <si>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</si>
  <si>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</si>
  <si>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</si>
  <si>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</si>
  <si>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</si>
  <si>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</si>
  <si>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</si>
  <si>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</si>
  <si>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</si>
  <si>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</si>
  <si>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</si>
  <si>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</si>
  <si>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</si>
  <si>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</si>
  <si>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</si>
  <si>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</si>
  <si>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</si>
  <si>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</si>
  <si>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</si>
  <si>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</si>
  <si>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</si>
  <si>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</si>
  <si>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</si>
  <si>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</si>
  <si>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</si>
  <si>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</si>
  <si>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</si>
  <si>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</si>
  <si>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</si>
  <si>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</si>
  <si>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</si>
  <si>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</si>
  <si>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</si>
  <si>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</si>
  <si>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</si>
  <si>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</si>
  <si>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</si>
  <si>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</si>
  <si>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</si>
  <si>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</si>
  <si>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</si>
  <si>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</si>
  <si>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</si>
  <si>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</si>
  <si>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</si>
  <si>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</si>
  <si>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</si>
  <si>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</si>
  <si>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</si>
  <si>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</si>
  <si>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</si>
  <si>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</si>
  <si>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</si>
  <si>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</si>
  <si>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</si>
  <si>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</si>
  <si>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</si>
  <si>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</si>
  <si>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</si>
  <si>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</si>
  <si>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</si>
  <si>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</si>
  <si>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</si>
  <si>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</si>
  <si>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</si>
  <si>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</si>
  <si>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</si>
  <si>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</si>
  <si>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</si>
  <si>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</si>
  <si>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</si>
  <si>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</si>
  <si>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</si>
  <si>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</si>
  <si>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</si>
  <si>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</si>
  <si>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</si>
  <si>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</si>
  <si>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</si>
  <si>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</si>
  <si>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</si>
  <si>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</si>
  <si>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</si>
  <si>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</si>
  <si>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</si>
  <si>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</si>
  <si>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</si>
  <si>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</si>
  <si>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</si>
  <si>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</si>
  <si>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</si>
  <si>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</si>
  <si>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</si>
  <si>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</si>
  <si>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</si>
  <si>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</si>
  <si>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</si>
  <si>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</si>
  <si>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</si>
  <si>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</si>
  <si>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</si>
  <si>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</si>
  <si>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</si>
  <si>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</si>
  <si>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</si>
  <si>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</si>
  <si>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</si>
  <si>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</si>
  <si>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</si>
  <si>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</si>
  <si>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</si>
  <si>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</si>
  <si>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</si>
  <si>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</si>
  <si>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</si>
  <si>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</si>
  <si>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</si>
  <si>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</si>
  <si>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</si>
  <si>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</si>
  <si>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</si>
  <si>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</si>
  <si>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</si>
  <si>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</si>
  <si>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</si>
  <si>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</si>
  <si>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</si>
  <si>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</si>
  <si>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</si>
  <si>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</si>
  <si>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</si>
  <si>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</si>
  <si>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</si>
  <si>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</si>
  <si>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</si>
  <si>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</si>
  <si>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</si>
  <si>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</si>
  <si>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</si>
  <si>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</si>
  <si>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</si>
  <si>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</si>
  <si>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</si>
  <si>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</si>
  <si>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</si>
  <si>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</si>
  <si>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</si>
  <si>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</si>
  <si>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</si>
  <si>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</si>
  <si>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</si>
  <si>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</si>
  <si>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</si>
  <si>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</si>
  <si>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</si>
  <si>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</si>
  <si>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</si>
  <si>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</si>
  <si>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</si>
  <si>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</si>
  <si>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</si>
  <si>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</si>
  <si>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</si>
  <si>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</si>
  <si>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</si>
  <si>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</si>
  <si>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</si>
  <si>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</si>
  <si>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</si>
  <si>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</si>
  <si>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</si>
  <si>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</si>
  <si>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</si>
  <si>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</si>
  <si>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</si>
  <si>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</si>
  <si>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</si>
  <si>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</si>
  <si>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</si>
  <si>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</si>
  <si>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</si>
  <si>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</si>
  <si>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</si>
  <si>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</si>
  <si>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</si>
  <si>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</si>
  <si>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</si>
  <si>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</si>
  <si>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</si>
  <si>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</si>
  <si>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</si>
  <si>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</si>
  <si>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</si>
  <si>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</si>
  <si>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</si>
  <si>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</si>
  <si>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</si>
  <si>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</si>
  <si>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</si>
  <si>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</si>
  <si>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</si>
  <si>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</si>
  <si>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</si>
  <si>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</si>
  <si>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</si>
  <si>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</si>
  <si>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</si>
  <si>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</si>
  <si>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</si>
  <si>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</si>
  <si>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</si>
  <si>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</si>
  <si>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</si>
  <si>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</si>
  <si>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</si>
  <si>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</si>
  <si>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</si>
  <si>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</si>
  <si>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</si>
  <si>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</si>
  <si>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</si>
  <si>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</si>
  <si>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</si>
  <si>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</si>
  <si>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</si>
  <si>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</si>
  <si>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</si>
  <si>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</si>
  <si>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</si>
  <si>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</si>
  <si>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</si>
  <si>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</si>
  <si>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</si>
  <si>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</si>
  <si>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</si>
  <si>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</si>
  <si>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</si>
  <si>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</si>
  <si>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</si>
  <si>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</si>
  <si>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</si>
  <si>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</si>
  <si>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</si>
  <si>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</si>
  <si>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</si>
  <si>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</si>
  <si>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</si>
  <si>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</si>
  <si>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</si>
  <si>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</si>
  <si>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</si>
  <si>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</si>
  <si>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</si>
  <si>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</si>
  <si>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</si>
  <si>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</si>
  <si>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</si>
  <si>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</si>
  <si>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</si>
  <si>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</si>
  <si>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</si>
  <si>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</si>
  <si>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</si>
  <si>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</si>
  <si>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</si>
  <si>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</si>
  <si>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</si>
  <si>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</si>
  <si>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</si>
  <si>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</si>
  <si>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</si>
  <si>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</si>
  <si>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</si>
  <si>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</si>
  <si>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</si>
  <si>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</si>
  <si>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</si>
  <si>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</si>
  <si>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</si>
  <si>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</si>
  <si>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</si>
  <si>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</si>
  <si>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</si>
  <si>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</si>
  <si>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</si>
  <si>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</si>
  <si>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</si>
  <si>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</si>
  <si>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</si>
  <si>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</si>
  <si>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</si>
  <si>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</si>
  <si>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</si>
  <si>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</si>
  <si>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</si>
  <si>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</si>
  <si>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</si>
  <si>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</si>
  <si>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</si>
  <si>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</si>
  <si>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</si>
  <si>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</si>
  <si>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</si>
  <si>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</si>
  <si>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</si>
  <si>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</si>
  <si>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</si>
  <si>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</si>
  <si>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</si>
  <si>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</si>
  <si>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</si>
  <si>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</si>
  <si>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</si>
  <si>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</si>
  <si>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</si>
  <si>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</si>
  <si>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</si>
  <si>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</si>
  <si>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</si>
  <si>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</si>
  <si>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</si>
  <si>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</si>
  <si>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</si>
  <si>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</si>
  <si>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</si>
  <si>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</si>
  <si>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</si>
  <si>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</si>
  <si>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</si>
  <si>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</si>
  <si>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</si>
  <si>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</si>
  <si>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</si>
  <si>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</si>
  <si>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</si>
  <si>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</si>
  <si>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</si>
  <si>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</si>
  <si>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</si>
  <si>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</si>
  <si>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</si>
  <si>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</si>
  <si>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</si>
  <si>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</si>
  <si>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</si>
  <si>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</si>
  <si>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</si>
  <si>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</si>
  <si>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</si>
  <si>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</si>
  <si>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</si>
  <si>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</si>
  <si>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</si>
  <si>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</si>
  <si>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</si>
  <si>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</si>
  <si>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</si>
  <si>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</si>
  <si>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</si>
  <si>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</si>
  <si>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</si>
  <si>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</si>
  <si>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</si>
  <si>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</si>
  <si>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</si>
  <si>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</si>
  <si>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</si>
  <si>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</si>
  <si>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</si>
  <si>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</si>
  <si>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</si>
  <si>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</si>
  <si>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</si>
  <si>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</si>
  <si>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</si>
  <si>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</si>
  <si>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</si>
  <si>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</si>
  <si>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</si>
  <si>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</si>
  <si>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</si>
  <si>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</si>
  <si>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</si>
  <si>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</si>
  <si>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</si>
  <si>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</si>
  <si>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</si>
  <si>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</si>
  <si>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</si>
  <si>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</si>
  <si>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</si>
  <si>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</si>
  <si>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</si>
  <si>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</si>
  <si>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</si>
  <si>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</si>
  <si>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</si>
  <si>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</si>
  <si>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</si>
  <si>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</si>
  <si>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</si>
  <si>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</si>
  <si>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</si>
  <si>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</si>
  <si>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</si>
  <si>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</si>
  <si>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</si>
  <si>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</si>
  <si>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</si>
  <si>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</si>
  <si>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</si>
  <si>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</si>
  <si>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</si>
  <si>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</si>
  <si>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</si>
  <si>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</si>
  <si>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</si>
  <si>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</si>
  <si>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</si>
  <si>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</si>
  <si>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</si>
  <si>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</si>
  <si>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</si>
  <si>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</si>
  <si>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</si>
  <si>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</si>
  <si>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</si>
  <si>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</si>
  <si>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</si>
  <si>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</si>
  <si>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</si>
  <si>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</si>
  <si>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</si>
  <si>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</si>
  <si>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</si>
  <si>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</si>
  <si>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</si>
  <si>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</si>
  <si>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</si>
  <si>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</si>
  <si>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</si>
  <si>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</si>
  <si>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</si>
  <si>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</si>
  <si>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</si>
  <si>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</si>
  <si>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</si>
  <si>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</si>
  <si>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</si>
  <si>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</si>
  <si>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</si>
  <si>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</si>
  <si>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</si>
  <si>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</si>
  <si>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</si>
  <si>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</si>
  <si>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</si>
  <si>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</si>
  <si>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</si>
  <si>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</si>
  <si>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</si>
  <si>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</si>
  <si>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</si>
  <si>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</si>
  <si>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</si>
  <si>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</si>
  <si>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</si>
  <si>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</si>
  <si>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</si>
  <si>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</si>
  <si>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</si>
  <si>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</si>
  <si>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</si>
  <si>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</si>
  <si>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</si>
  <si>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</si>
  <si>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</si>
  <si>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</si>
  <si>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</si>
  <si>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</si>
  <si>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</si>
  <si>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</si>
  <si>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</si>
  <si>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</si>
  <si>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</si>
  <si>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</si>
  <si>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</si>
  <si>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</si>
  <si>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</si>
  <si>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</si>
  <si>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</si>
  <si>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</si>
  <si>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</si>
  <si>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</si>
  <si>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</si>
  <si>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</si>
  <si>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</si>
  <si>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</si>
  <si>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</si>
  <si>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</si>
  <si>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</si>
  <si>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</si>
  <si>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</si>
  <si>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</si>
  <si>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</si>
  <si>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</si>
  <si>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</si>
  <si>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</si>
  <si>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</si>
  <si>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</si>
  <si>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</si>
  <si>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</si>
  <si>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</si>
  <si>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</si>
  <si>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</si>
  <si>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</si>
  <si>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</si>
  <si>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</si>
  <si>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</si>
  <si>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</si>
  <si>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</si>
  <si>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</si>
  <si>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</si>
  <si>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</si>
  <si>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</si>
  <si>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</si>
  <si>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</si>
  <si>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</si>
  <si>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</si>
  <si>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</si>
  <si>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</si>
  <si>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</si>
  <si>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</si>
  <si>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</si>
  <si>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</si>
  <si>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</si>
  <si>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</si>
  <si>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</si>
  <si>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</si>
  <si>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</si>
  <si>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</si>
  <si>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</si>
  <si>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</si>
  <si>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</si>
  <si>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</si>
  <si>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</si>
  <si>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</si>
  <si>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</si>
  <si>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</si>
  <si>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</si>
  <si>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</si>
  <si>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</si>
  <si>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</si>
  <si>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</si>
  <si>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</si>
  <si>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</si>
  <si>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</si>
  <si>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</si>
  <si>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</si>
  <si>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</si>
  <si>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</si>
  <si>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</si>
  <si>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</si>
  <si>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</si>
  <si>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</si>
  <si>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</si>
  <si>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</si>
  <si>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</si>
  <si>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</si>
  <si>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</si>
  <si>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</si>
  <si>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</si>
  <si>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</si>
  <si>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</si>
  <si>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</si>
  <si>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</si>
  <si>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</si>
  <si>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</si>
  <si>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</si>
  <si>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</si>
  <si>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</si>
  <si>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</si>
  <si>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</si>
  <si>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</si>
  <si>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</si>
  <si>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</si>
  <si>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</si>
  <si>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</si>
  <si>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</si>
  <si>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</si>
  <si>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</si>
  <si>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</si>
  <si>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</si>
  <si>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</si>
  <si>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</si>
  <si>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</si>
  <si>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</si>
  <si>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</si>
  <si>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</si>
  <si>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</si>
  <si>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</si>
  <si>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</si>
  <si>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</si>
  <si>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</si>
  <si>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</si>
  <si>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</si>
  <si>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</si>
  <si>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</si>
  <si>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</si>
  <si>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</si>
  <si>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</si>
  <si>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</si>
  <si>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</si>
  <si>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</si>
  <si>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</si>
  <si>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</si>
  <si>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</si>
  <si>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</si>
  <si>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</si>
  <si>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</si>
  <si>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</si>
  <si>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</si>
  <si>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</si>
  <si>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</si>
  <si>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</si>
  <si>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</si>
  <si>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</si>
  <si>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</si>
  <si>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</si>
  <si>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</si>
  <si>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</si>
  <si>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</si>
  <si>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</si>
  <si>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</si>
  <si>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</si>
  <si>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</si>
  <si>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</si>
  <si>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</si>
  <si>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</si>
  <si>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</si>
  <si>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</si>
  <si>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</si>
  <si>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</si>
  <si>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</si>
  <si>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</si>
  <si>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</si>
  <si>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</si>
  <si>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</si>
  <si>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</si>
  <si>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</si>
  <si>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</si>
  <si>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</si>
  <si>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</si>
  <si>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</si>
  <si>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</si>
  <si>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</si>
  <si>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</si>
  <si>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</si>
  <si>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</si>
  <si>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</si>
  <si>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</si>
  <si>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</si>
  <si>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</si>
  <si>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</si>
  <si>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</si>
  <si>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</si>
  <si>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</si>
  <si>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</si>
  <si>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</si>
  <si>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</si>
  <si>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</si>
  <si>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</si>
  <si>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</si>
  <si>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</si>
  <si>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</si>
  <si>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</si>
  <si>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</si>
  <si>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</si>
  <si>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</si>
  <si>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</si>
  <si>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</si>
  <si>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</si>
  <si>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</si>
  <si>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</si>
  <si>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</si>
  <si>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</si>
  <si>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</si>
  <si>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</si>
  <si>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</si>
  <si>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</si>
  <si>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</si>
  <si>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</si>
  <si>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</si>
  <si>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</si>
  <si>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</si>
  <si>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</si>
  <si>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</si>
  <si>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</si>
  <si>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</si>
  <si>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</si>
  <si>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</si>
  <si>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</si>
  <si>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</si>
  <si>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</si>
  <si>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</si>
  <si>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</si>
  <si>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</si>
  <si>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</si>
  <si>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</si>
  <si>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</si>
  <si>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</si>
  <si>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</si>
  <si>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</si>
  <si>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</si>
  <si>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</si>
  <si>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</si>
  <si>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</si>
  <si>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</si>
  <si>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</si>
  <si>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</si>
  <si>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</si>
  <si>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</si>
  <si>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</si>
  <si>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</si>
  <si>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</si>
  <si>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</si>
  <si>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</si>
  <si>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</si>
  <si>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</si>
  <si>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</si>
  <si>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</si>
  <si>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</si>
  <si>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</si>
  <si>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</si>
  <si>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</si>
  <si>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</si>
  <si>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</si>
  <si>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</si>
  <si>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</si>
  <si>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</si>
  <si>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</si>
  <si>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</si>
  <si>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</si>
  <si>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</si>
  <si>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</si>
  <si>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</si>
  <si>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</si>
  <si>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</si>
  <si>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</si>
  <si>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</si>
  <si>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</si>
  <si>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</si>
  <si>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</si>
  <si>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</si>
  <si>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</si>
  <si>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</si>
  <si>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</si>
  <si>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</si>
  <si>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</si>
  <si>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</si>
  <si>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</si>
  <si>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</si>
  <si>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</si>
  <si>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</si>
  <si>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</si>
  <si>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</si>
  <si>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</si>
  <si>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</si>
  <si>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</si>
  <si>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</si>
  <si>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</si>
  <si>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</si>
  <si>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</si>
  <si>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</si>
  <si>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</si>
  <si>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</si>
  <si>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</si>
  <si>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</si>
  <si>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</si>
  <si>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</si>
  <si>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</si>
  <si>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</si>
  <si>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</si>
  <si>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</si>
  <si>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</si>
  <si>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</si>
  <si>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</si>
  <si>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</si>
  <si>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</si>
  <si>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</si>
  <si>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</si>
  <si>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</si>
  <si>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</si>
  <si>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</si>
  <si>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</si>
  <si>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</si>
  <si>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</si>
  <si>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</si>
  <si>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</si>
  <si>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</si>
  <si>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</si>
  <si>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</si>
  <si>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</si>
  <si>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</si>
  <si>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</si>
  <si>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</si>
  <si>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</si>
  <si>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</si>
  <si>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</si>
  <si>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</si>
  <si>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</si>
  <si>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</si>
  <si>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</si>
  <si>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</si>
  <si>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</si>
  <si>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</si>
  <si>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</si>
  <si>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</si>
  <si>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</si>
  <si>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</si>
  <si>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</si>
  <si>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</si>
  <si>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</si>
  <si>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</si>
  <si>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</si>
  <si>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</si>
  <si>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</si>
  <si>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</si>
  <si>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</si>
  <si>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</si>
  <si>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</si>
  <si>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</si>
  <si>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</si>
  <si>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</si>
  <si>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</si>
  <si>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</si>
  <si>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</si>
  <si>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</si>
  <si>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</si>
  <si>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</si>
  <si>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</si>
  <si>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</si>
  <si>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</si>
  <si>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</si>
  <si>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</si>
  <si>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</si>
  <si>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</si>
  <si>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</si>
  <si>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</si>
  <si>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</si>
  <si>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</si>
  <si>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</si>
  <si>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</si>
  <si>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</si>
  <si>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</si>
  <si>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</si>
  <si>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</si>
  <si>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</si>
  <si>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</si>
  <si>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</si>
  <si>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</si>
  <si>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</si>
  <si>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</si>
  <si>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</si>
  <si>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</si>
  <si>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</si>
  <si>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</si>
  <si>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</si>
  <si>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</si>
  <si>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</si>
  <si>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</si>
  <si>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</si>
  <si>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</si>
  <si>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</si>
  <si>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</si>
  <si>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</si>
  <si>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</si>
  <si>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</si>
  <si>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</si>
  <si>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</si>
  <si>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</si>
  <si>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</si>
  <si>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</si>
  <si>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</si>
  <si>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</si>
  <si>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</si>
  <si>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</si>
  <si>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</si>
  <si>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</si>
  <si>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</si>
  <si>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</si>
  <si>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</si>
  <si>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</si>
  <si>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</si>
  <si>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</si>
  <si>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</si>
  <si>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</si>
  <si>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</si>
  <si>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</si>
  <si>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</si>
  <si>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</si>
  <si>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</si>
  <si>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</si>
  <si>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</si>
  <si>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</si>
  <si>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</si>
  <si>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</si>
  <si>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</si>
  <si>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</si>
  <si>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</si>
  <si>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</si>
  <si>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</si>
  <si>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</si>
  <si>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</si>
  <si>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</si>
  <si>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</si>
  <si>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</si>
  <si>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</si>
  <si>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</si>
  <si>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</si>
  <si>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</si>
  <si>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</si>
  <si>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</si>
  <si>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</si>
  <si>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</si>
  <si>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</si>
  <si>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</si>
  <si>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</si>
  <si>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</si>
  <si>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</si>
  <si>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</si>
  <si>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</si>
  <si>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</si>
  <si>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</si>
  <si>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</si>
  <si>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</si>
  <si>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</si>
  <si>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</si>
  <si>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</si>
  <si>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</si>
  <si>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</si>
  <si>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</si>
  <si>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</si>
  <si>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</si>
  <si>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</si>
  <si>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</si>
  <si>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</si>
  <si>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</si>
  <si>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</si>
  <si>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</si>
  <si>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</si>
  <si>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</si>
  <si>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</si>
  <si>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</si>
  <si>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</si>
  <si>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</si>
  <si>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</si>
  <si>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</si>
  <si>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</si>
  <si>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</si>
  <si>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</si>
  <si>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</si>
  <si>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</si>
  <si>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</si>
  <si>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</si>
  <si>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</si>
  <si>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</si>
  <si>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</si>
  <si>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</si>
  <si>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</si>
  <si>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</si>
  <si>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</si>
  <si>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</si>
  <si>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</si>
  <si>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</si>
  <si>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</si>
  <si>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</si>
  <si>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</si>
  <si>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</si>
  <si>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</si>
  <si>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</si>
  <si>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</si>
  <si>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</si>
  <si>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</si>
  <si>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</si>
  <si>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</si>
  <si>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</si>
  <si>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</si>
  <si>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</si>
  <si>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</si>
  <si>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</si>
  <si>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</si>
  <si>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</si>
  <si>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</si>
  <si>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</si>
  <si>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</si>
  <si>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</si>
  <si>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</si>
  <si>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</si>
  <si>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</si>
  <si>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</si>
  <si>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</si>
  <si>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</si>
  <si>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</si>
  <si>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</si>
  <si>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</si>
  <si>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</si>
  <si>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</si>
  <si>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</si>
  <si>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</si>
  <si>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</si>
  <si>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</si>
  <si>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</si>
  <si>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</si>
  <si>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</si>
  <si>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</si>
  <si>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</si>
  <si>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</si>
  <si>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</si>
  <si>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</si>
  <si>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</si>
  <si>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</si>
  <si>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</si>
  <si>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</si>
  <si>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</si>
  <si>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</si>
  <si>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</si>
  <si>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</si>
  <si>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</si>
  <si>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</si>
  <si>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</si>
  <si>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</si>
  <si>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</si>
  <si>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</si>
  <si>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</si>
  <si>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</si>
  <si>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</si>
  <si>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</si>
  <si>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</si>
  <si>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</si>
  <si>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</si>
  <si>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</si>
  <si>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</si>
  <si>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</si>
  <si>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</si>
  <si>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</si>
  <si>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</si>
  <si>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</si>
  <si>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</si>
  <si>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</si>
  <si>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</si>
  <si>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</si>
  <si>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</si>
  <si>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</si>
  <si>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</si>
  <si>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</si>
  <si>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</si>
  <si>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</si>
  <si>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</si>
  <si>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</si>
  <si>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</si>
  <si>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</si>
  <si>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</si>
  <si>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</si>
  <si>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</si>
  <si>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</si>
  <si>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</si>
  <si>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</si>
  <si>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</si>
  <si>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</si>
  <si>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</si>
  <si>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</si>
  <si>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</si>
  <si>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</si>
  <si>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</si>
  <si>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</si>
  <si>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</si>
  <si>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</si>
  <si>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</si>
  <si>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</si>
  <si>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</si>
  <si>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</si>
  <si>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</si>
  <si>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</si>
  <si>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</si>
  <si>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</si>
  <si>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</si>
  <si>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</si>
  <si>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</si>
  <si>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</si>
  <si>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</si>
  <si>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</si>
  <si>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</si>
  <si>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</si>
  <si>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</si>
  <si>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</si>
  <si>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</si>
  <si>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</si>
  <si>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</si>
  <si>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</si>
  <si>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</si>
  <si>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</si>
  <si>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</si>
  <si>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</si>
  <si>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</si>
  <si>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</si>
  <si>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</si>
  <si>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</si>
  <si>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</si>
  <si>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</si>
  <si>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</si>
  <si>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</si>
  <si>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</si>
  <si>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</si>
  <si>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</si>
  <si>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</si>
  <si>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</si>
  <si>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</si>
  <si>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</si>
  <si>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</si>
  <si>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</si>
  <si>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</si>
  <si>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</si>
  <si>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</si>
  <si>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</si>
  <si>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</si>
  <si>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</si>
  <si>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</si>
  <si>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</si>
  <si>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</si>
  <si>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</si>
  <si>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</si>
  <si>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</si>
  <si>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</si>
  <si>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</si>
  <si>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</si>
  <si>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</si>
  <si>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</si>
  <si>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</si>
  <si>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</si>
  <si>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</si>
  <si>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</si>
  <si>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</si>
  <si>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</si>
  <si>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</si>
  <si>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</si>
  <si>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</si>
  <si>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</si>
  <si>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</si>
  <si>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</si>
  <si>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</si>
  <si>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</si>
  <si>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</si>
  <si>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</si>
  <si>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</si>
  <si>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</si>
  <si>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</si>
  <si>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</si>
  <si>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</si>
  <si>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</si>
  <si>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</si>
  <si>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</si>
  <si>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</si>
  <si>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</si>
  <si>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</si>
  <si>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</si>
  <si>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</si>
  <si>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</si>
  <si>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</si>
  <si>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</si>
  <si>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</si>
  <si>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</si>
  <si>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</si>
  <si>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</si>
  <si>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</si>
  <si>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</si>
  <si>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</si>
  <si>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</si>
  <si>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</si>
  <si>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</si>
  <si>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</si>
  <si>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</si>
  <si>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</si>
  <si>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</si>
  <si>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</si>
  <si>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</si>
  <si>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</si>
  <si>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</si>
  <si>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</si>
  <si>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</si>
  <si>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</si>
  <si>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</si>
  <si>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</si>
  <si>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</si>
  <si>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</si>
  <si>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</si>
  <si>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</si>
  <si>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</si>
  <si>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</si>
  <si>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</si>
  <si>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</si>
  <si>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</si>
  <si>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</si>
  <si>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</si>
  <si>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</si>
  <si>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</si>
  <si>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</si>
  <si>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</si>
  <si>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</si>
  <si>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</si>
  <si>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</si>
  <si>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</si>
  <si>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</si>
  <si>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</si>
  <si>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</si>
  <si>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</si>
  <si>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</si>
  <si>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</si>
  <si>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</si>
  <si>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</si>
  <si>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</si>
  <si>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</si>
  <si>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</si>
  <si>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</si>
  <si>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</si>
  <si>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</si>
  <si>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</si>
  <si>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</si>
  <si>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</si>
  <si>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</si>
  <si>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</si>
  <si>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</si>
  <si>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</si>
  <si>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</si>
  <si>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</si>
  <si>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</si>
  <si>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</si>
  <si>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</si>
  <si>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</si>
  <si>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</si>
  <si>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</si>
  <si>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</si>
  <si>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</si>
  <si>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</si>
  <si>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</si>
  <si>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</si>
  <si>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</si>
  <si>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</si>
  <si>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</si>
  <si>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</si>
  <si>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</si>
  <si>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</si>
  <si>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</si>
  <si>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</si>
  <si>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</si>
  <si>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</si>
  <si>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</si>
  <si>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</si>
  <si>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</si>
  <si>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</si>
  <si>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</si>
  <si>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</si>
  <si>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</si>
  <si>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</si>
  <si>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</si>
  <si>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</si>
  <si>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</si>
  <si>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</si>
  <si>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</si>
  <si>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</si>
  <si>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</si>
  <si>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</si>
  <si>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</si>
  <si>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</si>
  <si>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</si>
  <si>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</si>
  <si>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</si>
  <si>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</si>
  <si>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</si>
  <si>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</si>
  <si>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</si>
  <si>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</si>
  <si>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</si>
  <si>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</si>
  <si>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</si>
  <si>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</si>
  <si>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</si>
  <si>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</si>
  <si>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</si>
  <si>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</si>
  <si>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</si>
  <si>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</si>
  <si>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</si>
  <si>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</si>
  <si>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</si>
  <si>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</si>
  <si>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</si>
  <si>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</si>
  <si>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</si>
  <si>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</si>
  <si>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</si>
  <si>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</si>
  <si>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</si>
  <si>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</si>
  <si>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</si>
  <si>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</si>
  <si>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</si>
  <si>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</si>
  <si>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</si>
  <si>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</si>
  <si>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</si>
  <si>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</si>
  <si>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</si>
  <si>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</si>
  <si>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</si>
  <si>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</si>
  <si>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</si>
  <si>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</si>
  <si>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</si>
  <si>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</si>
  <si>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</si>
  <si>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</si>
  <si>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</si>
  <si>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</si>
  <si>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</si>
  <si>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</si>
  <si>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</si>
  <si>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</si>
  <si>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</si>
  <si>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</si>
  <si>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</si>
  <si>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</si>
  <si>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</si>
  <si>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</si>
  <si>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</si>
  <si>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</si>
  <si>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</si>
  <si>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</si>
  <si>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</si>
  <si>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</si>
  <si>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</si>
  <si>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</si>
  <si>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</si>
  <si>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</si>
  <si>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</si>
  <si>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</si>
  <si>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</si>
  <si>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</si>
  <si>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</si>
  <si>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</si>
  <si>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</si>
  <si>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</si>
  <si>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</si>
  <si>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</si>
  <si>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</si>
  <si>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</si>
  <si>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</si>
  <si>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</si>
  <si>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</si>
  <si>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</si>
  <si>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</si>
  <si>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</si>
  <si>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</si>
  <si>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</si>
  <si>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</si>
  <si>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</si>
  <si>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</si>
  <si>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</si>
  <si>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</si>
  <si>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</si>
  <si>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</si>
  <si>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</si>
  <si>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</si>
  <si>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</si>
  <si>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</si>
  <si>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</si>
  <si>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</si>
  <si>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</si>
  <si>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</si>
  <si>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</si>
  <si>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</si>
  <si>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</si>
  <si>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</si>
  <si>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</si>
  <si>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</si>
  <si>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</si>
  <si>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</si>
  <si>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</si>
  <si>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</si>
  <si>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</si>
  <si>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</si>
  <si>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</si>
  <si>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</si>
  <si>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</si>
  <si>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</si>
  <si>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</si>
  <si>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</si>
  <si>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</si>
  <si>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</si>
  <si>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</si>
  <si>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</si>
  <si>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</si>
  <si>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</si>
  <si>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</si>
  <si>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</si>
  <si>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</si>
  <si>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</si>
  <si>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</si>
  <si>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</si>
  <si>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</si>
  <si>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</si>
  <si>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</si>
  <si>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</si>
  <si>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</si>
  <si>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</si>
  <si>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</si>
  <si>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</si>
  <si>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</si>
  <si>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</si>
  <si>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</si>
  <si>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</si>
  <si>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</si>
  <si>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</si>
  <si>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</si>
  <si>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</si>
  <si>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</si>
  <si>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</si>
  <si>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</si>
  <si>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</si>
  <si>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</si>
  <si>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</si>
  <si>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</si>
  <si>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</si>
  <si>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</si>
  <si>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</si>
  <si>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</si>
  <si>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</si>
  <si>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</si>
  <si>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</si>
  <si>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</si>
  <si>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</si>
  <si>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</si>
  <si>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</si>
  <si>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</si>
  <si>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</si>
  <si>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</si>
  <si>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</si>
  <si>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</si>
  <si>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</si>
  <si>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</si>
  <si>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</si>
  <si>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</si>
  <si>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</si>
  <si>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</si>
  <si>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</si>
  <si>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</si>
  <si>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</si>
  <si>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</si>
  <si>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</si>
  <si>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</si>
  <si>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</si>
  <si>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</si>
  <si>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</si>
  <si>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</si>
  <si>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</si>
  <si>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</si>
  <si>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</si>
  <si>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</si>
  <si>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</si>
  <si>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</si>
  <si>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</si>
  <si>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</si>
  <si>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</si>
  <si>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</si>
  <si>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</si>
  <si>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</si>
  <si>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</si>
  <si>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</si>
  <si>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</si>
  <si>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</si>
  <si>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</si>
  <si>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</si>
  <si>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</si>
  <si>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</si>
  <si>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</si>
  <si>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</si>
  <si>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</si>
  <si>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</si>
  <si>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</si>
  <si>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</si>
  <si>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</si>
  <si>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</si>
  <si>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</si>
  <si>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</si>
  <si>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</si>
  <si>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</si>
  <si>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</si>
  <si>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</si>
  <si>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</si>
  <si>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</si>
  <si>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</si>
  <si>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</si>
  <si>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</si>
  <si>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</si>
  <si>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</si>
  <si>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</si>
  <si>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</si>
  <si>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</si>
  <si>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</si>
  <si>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</si>
  <si>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</si>
  <si>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</si>
  <si>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</si>
  <si>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</si>
  <si>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</si>
  <si>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</si>
  <si>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</si>
  <si>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</si>
  <si>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</si>
  <si>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</si>
  <si>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</si>
  <si>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</si>
  <si>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</si>
  <si>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</si>
  <si>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</si>
  <si>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</si>
  <si>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</si>
  <si>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</si>
  <si>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</si>
  <si>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</si>
  <si>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</si>
  <si>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</si>
  <si>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</si>
  <si>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</si>
  <si>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</si>
  <si>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</si>
  <si>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</si>
  <si>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</si>
  <si>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</si>
  <si>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</si>
  <si>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</si>
  <si>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</si>
  <si>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</si>
  <si>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</si>
  <si>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</si>
  <si>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</si>
  <si>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</si>
  <si>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</si>
  <si>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</si>
  <si>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</si>
  <si>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</si>
  <si>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</si>
  <si>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</si>
  <si>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</si>
  <si>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</si>
  <si>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</si>
  <si>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</si>
  <si>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</si>
  <si>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</si>
  <si>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</si>
  <si>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</si>
  <si>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</si>
  <si>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</si>
  <si>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</si>
  <si>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</si>
  <si>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</si>
  <si>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</si>
  <si>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</si>
  <si>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</si>
  <si>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</si>
  <si>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</si>
  <si>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</si>
  <si>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</si>
  <si>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</si>
  <si>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</si>
  <si>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</si>
  <si>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</si>
  <si>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</si>
  <si>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</si>
  <si>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</si>
  <si>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</si>
  <si>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</si>
  <si>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</si>
  <si>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</si>
  <si>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</si>
  <si>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</si>
  <si>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</si>
  <si>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</si>
  <si>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</si>
  <si>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</si>
  <si>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</si>
  <si>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</si>
  <si>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</si>
  <si>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</si>
  <si>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</si>
  <si>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</si>
  <si>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</si>
  <si>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</si>
  <si>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</si>
  <si>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</si>
  <si>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</si>
  <si>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</si>
  <si>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</si>
  <si>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</si>
  <si>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</si>
  <si>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</si>
  <si>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</si>
  <si>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</si>
  <si>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</si>
  <si>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</si>
  <si>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</si>
  <si>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</si>
  <si>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</si>
  <si>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</si>
  <si>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</si>
  <si>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</si>
  <si>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</si>
  <si>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</si>
  <si>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</si>
  <si>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</si>
  <si>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</si>
  <si>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</si>
  <si>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</si>
  <si>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</si>
  <si>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</si>
  <si>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</si>
  <si>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</si>
  <si>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</si>
  <si>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</si>
  <si>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</si>
  <si>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</si>
  <si>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</si>
  <si>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</si>
  <si>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</si>
  <si>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</si>
  <si>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</si>
  <si>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</si>
  <si>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</si>
  <si>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</si>
  <si>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</si>
  <si>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</si>
  <si>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</si>
  <si>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</si>
  <si>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</si>
  <si>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</si>
  <si>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</si>
  <si>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</si>
  <si>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</si>
  <si>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</si>
  <si>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</si>
  <si>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</si>
  <si>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</si>
  <si>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</si>
  <si>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</si>
  <si>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</si>
  <si>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</si>
  <si>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</si>
  <si>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</si>
  <si>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</si>
  <si>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</si>
  <si>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</si>
  <si>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</si>
  <si>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</si>
  <si>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</si>
  <si>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</si>
  <si>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</si>
  <si>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</si>
  <si>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</si>
  <si>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</si>
  <si>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</si>
  <si>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</si>
  <si>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</si>
  <si>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</si>
  <si>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</si>
  <si>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</si>
  <si>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</si>
  <si>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</si>
  <si>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</si>
  <si>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</si>
  <si>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</si>
  <si>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</si>
  <si>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</si>
  <si>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</si>
  <si>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</si>
  <si>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</si>
  <si>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</si>
  <si>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</si>
  <si>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</si>
  <si>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</si>
  <si>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</si>
  <si>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</si>
  <si>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</si>
  <si>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</si>
  <si>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</si>
  <si>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</si>
  <si>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</si>
  <si>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</si>
  <si>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</si>
  <si>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</si>
  <si>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</si>
  <si>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</si>
  <si>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</si>
  <si>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</si>
  <si>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</si>
  <si>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</si>
  <si>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</si>
  <si>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</si>
  <si>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</si>
  <si>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</si>
  <si>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</si>
  <si>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</si>
  <si>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</si>
  <si>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</si>
  <si>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</si>
  <si>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</si>
  <si>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</si>
  <si>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</si>
  <si>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</si>
  <si>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</si>
  <si>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</si>
  <si>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</si>
  <si>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</si>
  <si>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</si>
  <si>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</si>
  <si>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</si>
  <si>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</si>
  <si>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</si>
  <si>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</si>
  <si>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</si>
  <si>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</si>
  <si>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</si>
  <si>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</si>
  <si>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</si>
  <si>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</si>
  <si>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</si>
  <si>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</si>
  <si>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</si>
  <si>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</si>
  <si>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</si>
  <si>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</si>
  <si>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</si>
  <si>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</si>
  <si>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</si>
  <si>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</si>
  <si>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</si>
  <si>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</si>
  <si>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</si>
  <si>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</si>
  <si>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</si>
  <si>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</si>
  <si>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</si>
  <si>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</si>
  <si>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</si>
  <si>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</si>
  <si>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</si>
  <si>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</si>
  <si>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</si>
  <si>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</si>
  <si>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</si>
  <si>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</si>
  <si>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</si>
  <si>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</si>
  <si>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</si>
  <si>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</si>
  <si>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</si>
  <si>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</si>
  <si>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</si>
  <si>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</si>
  <si>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</si>
  <si>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</si>
  <si>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</si>
  <si>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</si>
  <si>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</si>
  <si>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</si>
  <si>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</si>
  <si>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</si>
  <si>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</si>
  <si>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</si>
  <si>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</si>
  <si>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</si>
  <si>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</si>
  <si>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</si>
  <si>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</si>
  <si>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</si>
  <si>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</si>
  <si>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</si>
  <si>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</si>
  <si>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</si>
  <si>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</si>
  <si>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</si>
  <si>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</si>
  <si>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</si>
  <si>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</si>
  <si>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</si>
  <si>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</si>
  <si>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</si>
  <si>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</si>
  <si>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</si>
  <si>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</si>
  <si>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</si>
  <si>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</si>
  <si>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</si>
  <si>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</si>
  <si>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</si>
  <si>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</si>
  <si>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</si>
  <si>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</si>
  <si>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</si>
  <si>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</si>
  <si>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</si>
  <si>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</si>
  <si>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</si>
  <si>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</si>
  <si>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</si>
  <si>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</si>
  <si>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</si>
  <si>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</si>
  <si>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</si>
  <si>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</si>
  <si>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</si>
  <si>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</si>
  <si>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</si>
  <si>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</si>
  <si>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</si>
  <si>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</si>
  <si>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</si>
  <si>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</si>
  <si>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</si>
  <si>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</si>
  <si>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</si>
  <si>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</si>
  <si>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</si>
  <si>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</si>
  <si>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</si>
  <si>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</si>
  <si>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</si>
  <si>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</si>
  <si>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</si>
  <si>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</si>
  <si>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</si>
  <si>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</si>
  <si>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</si>
  <si>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</si>
  <si>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</si>
  <si>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</si>
  <si>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</si>
  <si>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</si>
  <si>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</si>
  <si>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</si>
  <si>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</si>
  <si>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</si>
  <si>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</si>
  <si>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</si>
  <si>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</si>
  <si>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</si>
  <si>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</si>
  <si>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</si>
  <si>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</si>
  <si>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</si>
  <si>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</si>
  <si>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</si>
  <si>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</si>
  <si>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</si>
  <si>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</si>
  <si>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</si>
  <si>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</si>
  <si>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</si>
  <si>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</si>
  <si>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</si>
  <si>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</si>
  <si>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</si>
  <si>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</si>
  <si>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</si>
  <si>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</si>
  <si>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</si>
  <si>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</si>
  <si>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</si>
  <si>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</si>
  <si>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</si>
  <si>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</si>
  <si>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</si>
  <si>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</si>
  <si>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</si>
  <si>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</si>
  <si>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</si>
  <si>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</si>
  <si>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</si>
  <si>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</si>
  <si>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</si>
  <si>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</si>
  <si>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</si>
  <si>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</si>
  <si>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</si>
  <si>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</si>
  <si>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</si>
  <si>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</si>
  <si>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</si>
  <si>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</si>
  <si>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</si>
  <si>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</si>
  <si>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</si>
  <si>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</si>
  <si>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</si>
  <si>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</si>
  <si>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</si>
  <si>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</si>
  <si>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</si>
  <si>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</si>
  <si>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</si>
  <si>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</si>
  <si>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</si>
  <si>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</si>
  <si>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</si>
  <si>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</si>
  <si>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</si>
  <si>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</si>
  <si>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</si>
  <si>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</si>
  <si>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</si>
  <si>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</si>
  <si>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</si>
  <si>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</si>
  <si>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</si>
  <si>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</si>
  <si>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</si>
  <si>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</si>
  <si>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</si>
  <si>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</si>
  <si>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</si>
  <si>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</si>
  <si>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</si>
  <si>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</si>
  <si>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</si>
  <si>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</si>
  <si>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</si>
  <si>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</si>
  <si>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</si>
  <si>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</si>
  <si>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</si>
  <si>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</si>
  <si>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</si>
  <si>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</si>
  <si>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</si>
  <si>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</si>
  <si>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</si>
  <si>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</si>
  <si>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</si>
  <si>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</si>
  <si>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</si>
  <si>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</si>
  <si>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</si>
  <si>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</si>
  <si>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</si>
  <si>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</si>
  <si>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</si>
  <si>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</si>
  <si>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</si>
  <si>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</si>
  <si>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</si>
  <si>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</si>
  <si>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</si>
  <si>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</si>
  <si>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</si>
  <si>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</si>
  <si>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</si>
  <si>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</si>
  <si>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</si>
  <si>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</si>
  <si>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</si>
  <si>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</si>
  <si>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</si>
  <si>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</si>
  <si>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</si>
  <si>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</si>
  <si>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</si>
  <si>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</si>
  <si>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</si>
  <si>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</si>
  <si>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</si>
  <si>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</si>
  <si>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</si>
  <si>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</si>
  <si>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</si>
  <si>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</si>
  <si>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</si>
  <si>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</si>
  <si>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</si>
  <si>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</si>
  <si>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</si>
  <si>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</si>
  <si>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</si>
  <si>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</si>
  <si>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</si>
  <si>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</si>
  <si>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</si>
  <si>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</si>
  <si>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</si>
  <si>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</si>
  <si>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</si>
  <si>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</si>
  <si>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</si>
  <si>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</si>
  <si>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</si>
  <si>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</si>
  <si>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</si>
  <si>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</si>
  <si>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</si>
  <si>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</si>
  <si>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</si>
  <si>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</si>
  <si>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</si>
  <si>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</si>
  <si>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</si>
  <si>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</si>
  <si>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</si>
  <si>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</si>
  <si>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</si>
  <si>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</si>
  <si>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</si>
  <si>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</si>
  <si>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</si>
  <si>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</si>
  <si>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</si>
  <si>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</si>
  <si>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</si>
  <si>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</si>
  <si>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</si>
  <si>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</si>
  <si>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</si>
  <si>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</si>
  <si>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</si>
  <si>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</si>
  <si>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</si>
  <si>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</si>
  <si>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</si>
  <si>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</si>
  <si>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</si>
  <si>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</si>
  <si>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</si>
  <si>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</si>
  <si>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</si>
  <si>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</si>
  <si>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</si>
  <si>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</si>
  <si>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</si>
  <si>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</si>
  <si>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</si>
  <si>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</si>
  <si>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</si>
  <si>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</si>
  <si>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</si>
  <si>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</si>
  <si>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</si>
  <si>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</si>
  <si>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</si>
  <si>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</si>
  <si>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</si>
  <si>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</si>
  <si>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</si>
  <si>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</si>
  <si>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</si>
  <si>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</si>
  <si>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</si>
  <si>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</si>
  <si>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</si>
  <si>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</si>
  <si>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</si>
  <si>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</si>
  <si>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</si>
  <si>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</si>
  <si>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</si>
  <si>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</si>
  <si>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</si>
  <si>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</si>
  <si>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</si>
  <si>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</si>
  <si>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</si>
  <si>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</si>
  <si>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</si>
  <si>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</si>
  <si>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</si>
  <si>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</si>
  <si>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</si>
  <si>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</si>
  <si>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</si>
  <si>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</si>
  <si>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</si>
  <si>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</si>
  <si>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</si>
  <si>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</si>
  <si>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</si>
  <si>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</si>
  <si>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</si>
  <si>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</si>
  <si>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</si>
  <si>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</si>
  <si>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</si>
  <si>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</si>
  <si>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</si>
  <si>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</si>
  <si>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</si>
  <si>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</si>
  <si>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</si>
  <si>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</si>
  <si>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</si>
  <si>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</si>
  <si>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</si>
  <si>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</si>
  <si>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</si>
  <si>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</si>
  <si>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</si>
  <si>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</si>
  <si>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</si>
  <si>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</si>
  <si>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</si>
  <si>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</si>
  <si>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</si>
  <si>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</si>
  <si>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</si>
  <si>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</si>
  <si>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</si>
  <si>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</si>
  <si>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</si>
  <si>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</si>
  <si>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</si>
  <si>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</si>
  <si>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</si>
  <si>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</si>
  <si>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</si>
  <si>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</si>
  <si>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</si>
  <si>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</si>
  <si>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</si>
  <si>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</si>
  <si>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</si>
  <si>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</si>
  <si>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</si>
  <si>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</si>
  <si>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</si>
  <si>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</si>
  <si>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</si>
  <si>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</si>
  <si>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</si>
  <si>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</si>
  <si>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</si>
  <si>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</si>
  <si>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</si>
  <si>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</si>
  <si>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</si>
  <si>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</si>
  <si>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</si>
  <si>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</si>
  <si>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</si>
  <si>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</si>
  <si>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</si>
  <si>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</si>
  <si>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</si>
  <si>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</si>
  <si>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</si>
  <si>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</si>
  <si>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</si>
  <si>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</si>
  <si>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</si>
  <si>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</si>
  <si>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</si>
  <si>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</si>
  <si>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</si>
  <si>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</si>
  <si>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</si>
  <si>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</si>
  <si>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</si>
  <si>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</si>
  <si>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</si>
  <si>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</si>
  <si>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</si>
  <si>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</si>
  <si>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</si>
  <si>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</si>
  <si>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</si>
  <si>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</si>
  <si>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</si>
  <si>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</si>
  <si>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</si>
  <si>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</si>
  <si>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</si>
  <si>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</si>
  <si>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</si>
  <si>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</si>
  <si>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</si>
  <si>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</si>
  <si>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</si>
  <si>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</si>
  <si>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</si>
  <si>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</si>
  <si>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</si>
  <si>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</si>
  <si>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</si>
  <si>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</si>
  <si>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</si>
  <si>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</si>
  <si>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</si>
  <si>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</si>
  <si>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</si>
  <si>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</si>
  <si>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</si>
  <si>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</si>
  <si>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</si>
  <si>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</si>
  <si>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</si>
  <si>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</si>
  <si>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</si>
  <si>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</si>
  <si>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</si>
  <si>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</si>
  <si>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</si>
  <si>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</si>
  <si>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</si>
  <si>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</si>
  <si>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</si>
  <si>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</si>
  <si>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</si>
  <si>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</si>
  <si>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</si>
  <si>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</si>
  <si>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</si>
  <si>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</si>
  <si>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</si>
  <si>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</si>
  <si>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</si>
  <si>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</si>
  <si>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</si>
  <si>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</si>
  <si>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</si>
  <si>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</si>
  <si>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</si>
  <si>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</si>
  <si>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</si>
  <si>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</si>
  <si>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</si>
  <si>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</si>
  <si>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</si>
  <si>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</si>
  <si>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</si>
  <si>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</si>
  <si>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</si>
  <si>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</si>
  <si>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</si>
  <si>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</si>
  <si>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</si>
  <si>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</si>
  <si>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</si>
  <si>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</si>
  <si>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</si>
  <si>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</si>
  <si>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</si>
  <si>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</si>
  <si>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</si>
  <si>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</si>
  <si>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</si>
  <si>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</si>
  <si>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</si>
  <si>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</si>
  <si>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</si>
  <si>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</si>
  <si>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</si>
  <si>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</si>
  <si>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</si>
  <si>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</si>
  <si>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</si>
  <si>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</si>
  <si>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</si>
  <si>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</si>
  <si>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</si>
  <si>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</si>
  <si>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</si>
  <si>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</si>
  <si>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</si>
  <si>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</si>
  <si>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</si>
  <si>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</si>
  <si>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</si>
  <si>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</si>
  <si>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</si>
  <si>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</si>
  <si>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</si>
  <si>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</si>
  <si>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</si>
  <si>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</si>
  <si>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</si>
  <si>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</si>
  <si>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</si>
  <si>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</si>
  <si>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</si>
  <si>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</si>
  <si>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</si>
  <si>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</si>
  <si>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</si>
  <si>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</si>
  <si>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</si>
  <si>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</si>
  <si>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</si>
  <si>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</si>
  <si>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</si>
  <si>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</si>
  <si>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</si>
  <si>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</si>
  <si>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</si>
  <si>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</si>
  <si>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</si>
  <si>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</si>
  <si>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</si>
  <si>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</si>
  <si>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</si>
  <si>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</si>
  <si>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</si>
  <si>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</si>
  <si>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</si>
  <si>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</si>
  <si>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</si>
  <si>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</si>
  <si>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</si>
  <si>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</si>
  <si>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</si>
  <si>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</si>
  <si>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</si>
  <si>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</si>
  <si>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</si>
  <si>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</si>
  <si>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</si>
  <si>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</si>
  <si>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</si>
  <si>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</si>
  <si>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</si>
  <si>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</si>
  <si>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</si>
  <si>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</si>
  <si>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</si>
  <si>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</si>
  <si>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</si>
  <si>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</si>
  <si>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</si>
  <si>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</si>
  <si>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</si>
  <si>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</si>
  <si>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</si>
  <si>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</si>
  <si>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</si>
  <si>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</si>
  <si>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</si>
  <si>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</si>
  <si>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</si>
  <si>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</si>
  <si>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</si>
  <si>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</si>
  <si>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</si>
  <si>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</si>
  <si>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</si>
  <si>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</si>
  <si>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</si>
  <si>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</si>
  <si>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</si>
  <si>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</si>
  <si>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</si>
  <si>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</si>
  <si>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</si>
  <si>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</si>
  <si>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</si>
  <si>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</si>
  <si>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</si>
  <si>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</si>
  <si>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</si>
  <si>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</si>
  <si>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</si>
  <si>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</si>
  <si>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</si>
  <si>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</si>
  <si>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</si>
  <si>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</si>
  <si>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</si>
  <si>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</si>
  <si>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</si>
  <si>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</si>
  <si>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</si>
  <si>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</si>
  <si>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</si>
  <si>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</si>
  <si>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</si>
  <si>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</si>
  <si>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</si>
  <si>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</si>
  <si>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</si>
  <si>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</si>
  <si>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</si>
  <si>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</si>
  <si>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</si>
  <si>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</si>
  <si>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</si>
  <si>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</si>
  <si>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</si>
  <si>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</si>
  <si>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</si>
  <si>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</si>
  <si>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</si>
  <si>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</si>
  <si>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</si>
  <si>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</si>
  <si>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</si>
  <si>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</si>
  <si>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</si>
  <si>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</si>
  <si>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</si>
  <si>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</si>
  <si>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</si>
  <si>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</si>
  <si>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</si>
  <si>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</si>
  <si>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</si>
  <si>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</si>
  <si>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</si>
  <si>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</si>
  <si>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</si>
  <si>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</si>
  <si>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</si>
  <si>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</si>
  <si>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</si>
  <si>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</si>
  <si>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</si>
  <si>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</si>
  <si>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</si>
  <si>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</si>
  <si>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</si>
  <si>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</si>
  <si>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</si>
  <si>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</si>
  <si>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</si>
  <si>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</si>
  <si>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</si>
  <si>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</si>
  <si>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</si>
  <si>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</si>
  <si>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</si>
  <si>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</si>
  <si>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</si>
  <si>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</si>
  <si>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</si>
  <si>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</si>
  <si>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</si>
  <si>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</si>
  <si>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</si>
  <si>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</si>
  <si>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</si>
  <si>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</si>
  <si>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</si>
  <si>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</si>
  <si>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</si>
  <si>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</si>
  <si>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</si>
  <si>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</si>
  <si>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</si>
  <si>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</si>
  <si>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</si>
  <si>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</si>
  <si>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</si>
  <si>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</si>
  <si>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</si>
  <si>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</si>
  <si>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</si>
  <si>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</si>
  <si>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</si>
  <si>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</si>
  <si>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</si>
  <si>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</si>
  <si>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</si>
  <si>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</si>
  <si>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</si>
  <si>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</si>
  <si>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</si>
  <si>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</si>
  <si>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</si>
  <si>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</si>
  <si>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</si>
  <si>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</si>
  <si>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</si>
  <si>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</si>
  <si>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</si>
  <si>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</si>
  <si>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</si>
  <si>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</si>
  <si>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</si>
  <si>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</si>
  <si>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</si>
  <si>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</si>
  <si>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</si>
  <si>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</si>
  <si>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</si>
  <si>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</si>
  <si>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</si>
  <si>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</si>
  <si>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</si>
  <si>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</si>
  <si>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</si>
  <si>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</si>
  <si>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</si>
  <si>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</si>
  <si>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</si>
  <si>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</si>
  <si>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</si>
  <si>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</si>
  <si>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</si>
  <si>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</si>
  <si>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</si>
  <si>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</si>
  <si>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</si>
  <si>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</si>
  <si>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</si>
  <si>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</si>
  <si>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</si>
  <si>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</si>
  <si>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</si>
  <si>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</si>
  <si>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</si>
  <si>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</si>
  <si>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</si>
  <si>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</si>
  <si>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</si>
  <si>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</si>
  <si>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</si>
  <si>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</si>
  <si>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</si>
  <si>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</si>
  <si>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</si>
  <si>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</si>
  <si>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</si>
  <si>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</si>
  <si>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</si>
  <si>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</si>
  <si>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</si>
  <si>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</si>
  <si>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</si>
  <si>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</si>
  <si>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</si>
  <si>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</si>
  <si>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</si>
  <si>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</si>
  <si>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</si>
  <si>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</si>
  <si>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</si>
  <si>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</si>
  <si>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</si>
  <si>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</si>
  <si>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</si>
  <si>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</si>
  <si>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</si>
  <si>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</si>
  <si>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</si>
  <si>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</si>
  <si>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</si>
  <si>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</si>
  <si>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</si>
  <si>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</si>
  <si>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</si>
  <si>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</si>
  <si>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</si>
  <si>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</si>
  <si>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</si>
  <si>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</si>
  <si>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</si>
  <si>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</si>
  <si>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</si>
  <si>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</si>
  <si>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</si>
  <si>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</si>
  <si>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</si>
  <si>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</si>
  <si>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</si>
  <si>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</si>
  <si>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</si>
  <si>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</si>
  <si>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</si>
  <si>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</si>
  <si>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</si>
  <si>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</si>
  <si>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</si>
  <si>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</si>
  <si>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</si>
  <si>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</si>
  <si>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</si>
  <si>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</si>
  <si>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</si>
  <si>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</si>
  <si>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</si>
  <si>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</si>
  <si>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</si>
  <si>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</si>
  <si>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</si>
  <si>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</si>
  <si>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</si>
  <si>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</si>
  <si>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</si>
  <si>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</si>
  <si>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</si>
  <si>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</si>
  <si>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</si>
  <si>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</si>
  <si>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</si>
  <si>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</si>
  <si>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</si>
  <si>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</si>
  <si>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</si>
  <si>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</si>
  <si>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</si>
  <si>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</si>
  <si>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</si>
  <si>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</si>
  <si>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</si>
  <si>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</si>
  <si>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</si>
  <si>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</si>
  <si>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</si>
  <si>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</si>
  <si>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</si>
  <si>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</si>
  <si>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</si>
  <si>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</si>
  <si>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</si>
  <si>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</si>
  <si>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</si>
  <si>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</si>
  <si>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</si>
  <si>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</si>
  <si>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</si>
  <si>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</si>
  <si>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</si>
  <si>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</si>
  <si>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</si>
  <si>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</si>
  <si>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</si>
  <si>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</si>
  <si>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</si>
  <si>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</si>
  <si>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</si>
  <si>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</si>
  <si>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</si>
  <si>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</si>
  <si>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</si>
  <si>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</si>
  <si>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</si>
  <si>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</si>
  <si>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</si>
  <si>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</si>
  <si>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</si>
  <si>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</si>
  <si>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</si>
  <si>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</si>
  <si>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</si>
  <si>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</si>
  <si>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</si>
  <si>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</si>
  <si>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</si>
  <si>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</si>
  <si>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</si>
  <si>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</si>
  <si>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</si>
  <si>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</si>
  <si>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</si>
  <si>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</si>
  <si>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</si>
  <si>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</si>
  <si>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</si>
  <si>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</si>
  <si>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</si>
  <si>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</si>
  <si>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</si>
  <si>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</si>
  <si>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</si>
  <si>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</si>
  <si>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</si>
  <si>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</si>
  <si>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</si>
  <si>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</si>
  <si>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</si>
  <si>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</si>
  <si>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</si>
  <si>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</si>
  <si>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</si>
  <si>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</si>
  <si>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</si>
  <si>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</si>
  <si>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</si>
  <si>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</si>
  <si>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</si>
  <si>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</si>
  <si>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</si>
  <si>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</si>
  <si>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</si>
  <si>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</si>
  <si>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</si>
  <si>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</si>
  <si>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</si>
  <si>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</si>
  <si>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</si>
  <si>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</si>
  <si>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</si>
  <si>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</si>
  <si>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</si>
  <si>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</si>
  <si>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</si>
  <si>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</si>
  <si>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</si>
  <si>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</si>
  <si>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</si>
  <si>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</si>
  <si>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</si>
  <si>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</si>
  <si>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</si>
  <si>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</si>
  <si>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</si>
  <si>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</si>
  <si>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</si>
  <si>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</si>
  <si>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</si>
  <si>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</si>
  <si>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</si>
  <si>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</si>
  <si>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</si>
  <si>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</si>
  <si>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</si>
  <si>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</si>
  <si>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</si>
  <si>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</si>
  <si>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</si>
  <si>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</si>
  <si>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</si>
  <si>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</si>
  <si>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</si>
  <si>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</si>
  <si>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</si>
  <si>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</si>
  <si>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</si>
  <si>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</si>
  <si>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</si>
  <si>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</si>
  <si>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</si>
  <si>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</si>
  <si>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</si>
  <si>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</si>
  <si>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</si>
  <si>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</si>
  <si>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</si>
  <si>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</si>
  <si>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</si>
  <si>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</si>
  <si>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</si>
  <si>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</si>
  <si>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</si>
  <si>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</si>
  <si>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</si>
  <si>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</si>
  <si>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</si>
  <si>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</si>
  <si>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</si>
  <si>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</si>
  <si>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</si>
  <si>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</si>
  <si>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</si>
  <si>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</si>
  <si>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</si>
  <si>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</si>
  <si>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</si>
  <si>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</si>
  <si>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</si>
  <si>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</si>
  <si>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</si>
  <si>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</si>
  <si>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</si>
  <si>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</si>
  <si>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</si>
  <si>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</si>
  <si>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</si>
  <si>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</si>
  <si>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</si>
  <si>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</si>
  <si>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</si>
  <si>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</si>
  <si>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</si>
  <si>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</si>
  <si>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</si>
  <si>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</si>
  <si>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</si>
  <si>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</si>
  <si>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</si>
  <si>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</si>
  <si>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</si>
  <si>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</si>
  <si>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</si>
  <si>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</si>
  <si>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</si>
  <si>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</si>
  <si>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</si>
  <si>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</si>
  <si>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</si>
  <si>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</si>
  <si>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</si>
  <si>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</si>
  <si>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</si>
  <si>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</si>
  <si>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</si>
  <si>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</si>
  <si>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</si>
  <si>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</si>
  <si>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</si>
  <si>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</si>
  <si>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</si>
  <si>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</si>
  <si>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</si>
  <si>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</si>
  <si>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</si>
  <si>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</si>
  <si>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</si>
  <si>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</si>
  <si>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</si>
  <si>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</si>
  <si>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</si>
  <si>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</si>
  <si>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</si>
  <si>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</si>
  <si>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</si>
  <si>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</si>
  <si>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</si>
  <si>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</si>
  <si>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</si>
  <si>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</si>
  <si>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</si>
  <si>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</si>
  <si>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</si>
  <si>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</si>
  <si>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</si>
  <si>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</si>
  <si>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</si>
  <si>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</si>
  <si>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</si>
  <si>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</si>
  <si>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</si>
  <si>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</si>
  <si>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</si>
  <si>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</si>
  <si>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</si>
  <si>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</si>
  <si>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</si>
  <si>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</si>
  <si>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</si>
  <si>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</si>
  <si>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</si>
  <si>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</si>
  <si>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</si>
  <si>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</si>
  <si>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</si>
  <si>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</si>
  <si>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</si>
  <si>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</si>
  <si>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</si>
  <si>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</si>
  <si>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</si>
  <si>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</si>
  <si>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</si>
  <si>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</si>
  <si>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</si>
  <si>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</si>
  <si>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</si>
  <si>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</si>
  <si>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</si>
  <si>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</si>
  <si>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</si>
  <si>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</si>
  <si>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</si>
  <si>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</si>
  <si>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</si>
  <si>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</si>
  <si>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</si>
  <si>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</si>
  <si>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</si>
  <si>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</si>
  <si>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</si>
  <si>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</si>
  <si>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</si>
  <si>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</si>
  <si>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</si>
  <si>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</si>
  <si>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</si>
  <si>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</si>
  <si>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</si>
  <si>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</si>
  <si>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</si>
  <si>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</si>
  <si>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</si>
  <si>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</si>
  <si>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</si>
  <si>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</si>
  <si>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</si>
  <si>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</si>
  <si>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</si>
  <si>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</si>
  <si>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</si>
  <si>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</si>
  <si>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</si>
  <si>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</si>
  <si>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</si>
  <si>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</si>
  <si>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</si>
  <si>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</si>
  <si>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</si>
  <si>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</si>
  <si>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</si>
  <si>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</si>
  <si>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</si>
  <si>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</si>
  <si>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</si>
  <si>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</si>
  <si>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</si>
  <si>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</si>
  <si>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</si>
  <si>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</si>
  <si>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</si>
  <si>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</si>
  <si>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</si>
  <si>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</si>
  <si>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</si>
  <si>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</si>
  <si>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</si>
  <si>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</si>
  <si>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</si>
  <si>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</si>
  <si>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</si>
  <si>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</si>
  <si>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</si>
  <si>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</si>
  <si>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</si>
  <si>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</si>
  <si>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</si>
  <si>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</si>
  <si>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</si>
  <si>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</si>
  <si>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</si>
  <si>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</si>
  <si>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</si>
  <si>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</si>
  <si>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</si>
  <si>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</si>
  <si>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</si>
  <si>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</si>
  <si>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</si>
  <si>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</si>
  <si>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</si>
  <si>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</si>
  <si>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</si>
  <si>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</si>
  <si>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</si>
  <si>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</si>
  <si>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</si>
  <si>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</si>
  <si>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</si>
  <si>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</si>
  <si>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</si>
  <si>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</si>
  <si>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</si>
  <si>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</si>
  <si>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</si>
  <si>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</si>
  <si>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</si>
  <si>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</si>
  <si>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</si>
  <si>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</si>
  <si>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</si>
  <si>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</si>
  <si>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</si>
  <si>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</si>
  <si>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</si>
  <si>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</si>
  <si>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</si>
  <si>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</si>
  <si>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</si>
  <si>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</si>
  <si>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</si>
  <si>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</si>
  <si>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</si>
  <si>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</si>
  <si>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</si>
  <si>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</si>
  <si>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</si>
  <si>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</si>
  <si>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</si>
  <si>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</si>
  <si>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</si>
  <si>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</si>
  <si>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</si>
  <si>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</si>
  <si>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</si>
  <si>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</si>
  <si>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</si>
  <si>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</si>
  <si>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</si>
  <si>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</si>
  <si>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</si>
  <si>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</si>
  <si>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</si>
  <si>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</si>
  <si>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</si>
  <si>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</si>
  <si>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</si>
  <si>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</si>
  <si>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</si>
  <si>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</si>
  <si>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</si>
  <si>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</si>
  <si>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</si>
  <si>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</si>
  <si>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</si>
  <si>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</si>
  <si>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</si>
  <si>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</si>
  <si>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</si>
  <si>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</si>
  <si>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</si>
  <si>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</si>
  <si>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</si>
  <si>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</si>
  <si>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</si>
  <si>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</si>
  <si>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</si>
  <si>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</si>
  <si>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</si>
  <si>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</si>
  <si>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</si>
  <si>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</si>
  <si>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</si>
  <si>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</si>
  <si>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</si>
  <si>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</si>
  <si>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</si>
  <si>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</si>
  <si>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</si>
  <si>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</si>
  <si>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</si>
  <si>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</si>
  <si>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</si>
  <si>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</si>
  <si>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</si>
  <si>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</si>
  <si>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</si>
  <si>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</si>
  <si>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</si>
  <si>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</si>
  <si>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</si>
  <si>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</si>
  <si>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</si>
  <si>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</si>
  <si>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</si>
  <si>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</si>
  <si>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</si>
  <si>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</si>
  <si>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</si>
  <si>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</si>
  <si>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</si>
  <si>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</si>
  <si>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</si>
  <si>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</si>
  <si>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</si>
  <si>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</si>
  <si>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</si>
  <si>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</si>
  <si>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</si>
  <si>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</si>
  <si>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</si>
  <si>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</si>
  <si>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</si>
  <si>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</si>
  <si>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</si>
  <si>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</si>
  <si>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</si>
  <si>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</si>
  <si>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</si>
  <si>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</si>
  <si>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</si>
  <si>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</si>
  <si>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</si>
  <si>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</si>
  <si>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</si>
  <si>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</si>
  <si>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</si>
  <si>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</si>
  <si>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</si>
  <si>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</si>
  <si>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</si>
  <si>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</si>
  <si>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</si>
  <si>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</si>
  <si>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</si>
  <si>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</si>
  <si>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</si>
  <si>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</si>
  <si>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</si>
  <si>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</si>
  <si>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</si>
  <si>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</si>
  <si>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</si>
  <si>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</si>
  <si>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</si>
  <si>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</si>
  <si>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</si>
  <si>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</si>
  <si>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</si>
  <si>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</si>
  <si>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</si>
  <si>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</si>
  <si>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</si>
  <si>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</si>
  <si>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</si>
  <si>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</si>
  <si>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</si>
  <si>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</si>
  <si>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</si>
  <si>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</si>
  <si>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</si>
  <si>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</si>
  <si>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</si>
  <si>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</si>
  <si>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</si>
  <si>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</si>
  <si>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</si>
  <si>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</si>
  <si>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</si>
  <si>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</si>
  <si>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</si>
  <si>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</si>
  <si>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</si>
  <si>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</si>
  <si>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</si>
  <si>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</si>
  <si>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</si>
  <si>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</si>
  <si>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</si>
  <si>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</si>
  <si>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</si>
  <si>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</si>
  <si>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</si>
  <si>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</si>
  <si>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</si>
  <si>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</si>
  <si>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</si>
  <si>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</si>
  <si>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</si>
  <si>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</si>
  <si>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</si>
  <si>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</si>
  <si>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</si>
  <si>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</si>
  <si>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</si>
  <si>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</si>
  <si>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</si>
  <si>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</si>
  <si>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</si>
  <si>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</si>
  <si>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</si>
  <si>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</si>
  <si>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</si>
  <si>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</si>
  <si>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</si>
  <si>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</si>
  <si>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</si>
  <si>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</si>
  <si>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</si>
  <si>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</si>
  <si>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</si>
  <si>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</si>
  <si>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</si>
  <si>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</si>
  <si>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</si>
  <si>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</si>
  <si>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</si>
  <si>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</si>
  <si>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</si>
  <si>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</si>
  <si>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</si>
  <si>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</si>
  <si>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</si>
  <si>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</si>
  <si>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</si>
  <si>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</si>
  <si>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</si>
  <si>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</si>
  <si>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</si>
  <si>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</si>
  <si>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</si>
  <si>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</si>
  <si>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</si>
  <si>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</si>
  <si>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</si>
  <si>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</si>
  <si>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</si>
  <si>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</si>
  <si>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</si>
  <si>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</si>
  <si>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</si>
  <si>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</si>
  <si>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</si>
  <si>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</si>
  <si>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</si>
  <si>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</si>
  <si>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</si>
  <si>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</si>
  <si>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</si>
  <si>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</si>
  <si>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</si>
  <si>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</si>
  <si>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</si>
  <si>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</si>
  <si>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</si>
  <si>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</si>
  <si>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</si>
  <si>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</si>
  <si>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</si>
  <si>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</si>
  <si>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</si>
  <si>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</si>
  <si>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</si>
  <si>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</si>
  <si>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</si>
  <si>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</si>
  <si>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</si>
  <si>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</si>
  <si>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</si>
  <si>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</si>
  <si>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</si>
  <si>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</si>
  <si>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</si>
  <si>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</si>
  <si>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</si>
  <si>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</si>
  <si>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</si>
  <si>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</si>
  <si>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</si>
  <si>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</si>
  <si>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</si>
  <si>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</si>
  <si>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</si>
  <si>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</si>
  <si>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</si>
  <si>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</si>
  <si>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</si>
  <si>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</si>
  <si>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</si>
  <si>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</si>
  <si>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</si>
  <si>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</si>
  <si>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</si>
  <si>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</si>
  <si>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</si>
  <si>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</si>
  <si>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</si>
  <si>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</si>
  <si>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</si>
  <si>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</si>
  <si>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</si>
  <si>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</si>
  <si>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</si>
  <si>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</si>
  <si>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</si>
  <si>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</si>
  <si>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</si>
  <si>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</si>
  <si>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</si>
  <si>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</si>
  <si>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</si>
  <si>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</si>
  <si>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</si>
  <si>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</si>
  <si>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</si>
  <si>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</si>
  <si>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</si>
  <si>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</si>
  <si>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</si>
  <si>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</si>
  <si>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</si>
  <si>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</si>
  <si>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</si>
  <si>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</si>
  <si>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</si>
  <si>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</si>
  <si>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</si>
  <si>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</si>
  <si>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</si>
  <si>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</si>
  <si>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</si>
  <si>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</si>
  <si>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</si>
  <si>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</si>
  <si>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</si>
  <si>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</si>
  <si>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</si>
  <si>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</si>
  <si>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</si>
  <si>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</si>
  <si>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</si>
  <si>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</si>
  <si>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</si>
  <si>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</si>
  <si>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</si>
  <si>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</si>
  <si>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</si>
  <si>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</si>
  <si>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</si>
  <si>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</si>
  <si>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</si>
  <si>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</si>
  <si>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</si>
  <si>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</si>
  <si>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</si>
  <si>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</si>
  <si>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</si>
  <si>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</si>
  <si>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</si>
  <si>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</si>
  <si>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</si>
  <si>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</si>
  <si>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</si>
  <si>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</si>
  <si>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</si>
  <si>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</si>
  <si>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</si>
  <si>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</si>
  <si>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</si>
  <si>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</si>
  <si>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</si>
  <si>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</si>
  <si>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</si>
  <si>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</si>
  <si>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</si>
  <si>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</si>
  <si>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</si>
  <si>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</si>
  <si>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</si>
  <si>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</si>
  <si>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</si>
  <si>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</si>
  <si>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</si>
  <si>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</si>
  <si>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</si>
  <si>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</si>
  <si>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</si>
  <si>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</si>
  <si>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</si>
  <si>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</si>
  <si>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</si>
  <si>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</si>
  <si>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</si>
  <si>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</si>
  <si>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</si>
  <si>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</si>
  <si>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</si>
  <si>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</si>
  <si>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</si>
  <si>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</si>
  <si>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</si>
  <si>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</si>
  <si>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</si>
  <si>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</si>
  <si>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</si>
  <si>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</si>
  <si>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</si>
  <si>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</si>
  <si>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</si>
  <si>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</si>
  <si>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</si>
  <si>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</si>
  <si>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</si>
  <si>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</si>
  <si>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</si>
  <si>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</si>
  <si>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</si>
  <si>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</si>
  <si>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</si>
  <si>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</si>
  <si>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</si>
  <si>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</si>
  <si>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</si>
  <si>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</si>
  <si>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</si>
  <si>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</si>
  <si>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</si>
  <si>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</si>
  <si>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</si>
  <si>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</si>
  <si>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</si>
  <si>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</si>
  <si>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</si>
  <si>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</si>
  <si>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</si>
  <si>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</si>
  <si>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</si>
  <si>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</si>
  <si>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</si>
  <si>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</si>
  <si>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</si>
  <si>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</si>
  <si>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</si>
  <si>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</si>
  <si>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</si>
  <si>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</si>
  <si>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</si>
  <si>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</si>
  <si>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</si>
  <si>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</si>
  <si>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</si>
  <si>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</si>
  <si>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</si>
  <si>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</si>
  <si>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</si>
  <si>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</si>
  <si>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</si>
  <si>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</si>
  <si>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</si>
  <si>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</si>
  <si>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</si>
  <si>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</si>
  <si>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</si>
  <si>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</si>
  <si>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</si>
  <si>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</si>
  <si>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</si>
  <si>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</si>
  <si>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</si>
  <si>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</si>
  <si>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</si>
  <si>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</si>
  <si>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</si>
  <si>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</si>
  <si>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</si>
  <si>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</si>
  <si>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</si>
  <si>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</si>
  <si>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</si>
  <si>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</si>
  <si>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</si>
  <si>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</si>
  <si>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</si>
  <si>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</si>
  <si>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</si>
  <si>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</si>
  <si>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</si>
  <si>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</si>
  <si>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</si>
  <si>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</si>
  <si>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</si>
  <si>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</si>
  <si>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</si>
  <si>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</si>
  <si>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</si>
  <si>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</si>
  <si>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</si>
  <si>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</si>
  <si>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</si>
  <si>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</si>
  <si>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</si>
  <si>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</si>
  <si>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</si>
  <si>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</si>
  <si>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</si>
  <si>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</si>
  <si>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</si>
  <si>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</si>
  <si>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</si>
  <si>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</si>
  <si>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</si>
  <si>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</si>
  <si>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</si>
  <si>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</si>
  <si>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</si>
  <si>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</si>
  <si>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</si>
  <si>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</si>
  <si>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</si>
  <si>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</si>
  <si>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</si>
  <si>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</si>
  <si>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</si>
  <si>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</si>
  <si>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</si>
  <si>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</si>
  <si>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</si>
  <si>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</si>
  <si>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</si>
  <si>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</si>
  <si>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</si>
  <si>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</si>
  <si>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</si>
  <si>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</si>
  <si>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</si>
  <si>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</si>
  <si>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</si>
  <si>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</si>
  <si>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</si>
  <si>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</si>
  <si>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</si>
  <si>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</si>
  <si>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</si>
  <si>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</si>
  <si>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</si>
  <si>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</si>
  <si>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</si>
  <si>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</si>
  <si>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</si>
  <si>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</si>
  <si>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</si>
  <si>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</si>
  <si>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</si>
  <si>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</si>
  <si>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</si>
  <si>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</si>
  <si>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</si>
  <si>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</si>
  <si>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</si>
  <si>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</si>
  <si>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</si>
  <si>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</si>
  <si>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</si>
  <si>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</si>
  <si>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</si>
  <si>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</si>
  <si>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</si>
  <si>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</si>
  <si>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</si>
  <si>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</si>
  <si>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</si>
  <si>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</si>
  <si>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</si>
  <si>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</si>
  <si>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</si>
  <si>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</si>
  <si>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</si>
  <si>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</si>
  <si>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</si>
  <si>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</si>
  <si>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</si>
  <si>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</si>
  <si>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</si>
  <si>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</si>
  <si>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</si>
  <si>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</si>
  <si>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</si>
  <si>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</si>
  <si>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</si>
  <si>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</si>
  <si>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</si>
  <si>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</si>
  <si>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</si>
  <si>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</si>
  <si>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</si>
  <si>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</si>
  <si>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</si>
  <si>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</si>
  <si>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</si>
  <si>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</si>
  <si>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</si>
  <si>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</si>
  <si>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</si>
  <si>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</si>
  <si>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</si>
  <si>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</si>
  <si>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</si>
  <si>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</si>
  <si>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</si>
  <si>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</si>
  <si>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</si>
  <si>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</si>
  <si>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</si>
  <si>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</si>
  <si>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</si>
  <si>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</si>
  <si>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</si>
  <si>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</si>
  <si>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</si>
  <si>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</si>
  <si>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</si>
  <si>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</si>
  <si>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</si>
  <si>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</si>
  <si>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</si>
  <si>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</si>
  <si>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</si>
  <si>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</si>
  <si>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</si>
  <si>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</si>
  <si>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</si>
  <si>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</si>
  <si>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</si>
  <si>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</si>
  <si>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</si>
  <si>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</si>
  <si>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</si>
  <si>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</si>
  <si>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</si>
  <si>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</si>
  <si>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</si>
  <si>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</si>
  <si>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</si>
  <si>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</si>
  <si>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</si>
  <si>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</si>
  <si>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</si>
  <si>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</si>
  <si>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</si>
  <si>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</si>
  <si>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</si>
  <si>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</si>
  <si>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</si>
  <si>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</si>
  <si>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</si>
  <si>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</si>
  <si>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</si>
  <si>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</si>
  <si>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</si>
  <si>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</si>
  <si>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</si>
  <si>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</si>
  <si>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</si>
  <si>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</si>
  <si>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</si>
  <si>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</si>
  <si>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</si>
  <si>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</si>
  <si>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</si>
  <si>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</si>
  <si>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</si>
  <si>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</si>
  <si>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</si>
  <si>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</si>
  <si>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</si>
  <si>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</si>
  <si>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</si>
  <si>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</si>
  <si>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</si>
  <si>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</si>
  <si>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</si>
  <si>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</si>
  <si>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</si>
  <si>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</si>
  <si>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</si>
  <si>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</si>
  <si>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</si>
  <si>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</si>
  <si>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</si>
  <si>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</si>
  <si>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</si>
  <si>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</si>
  <si>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</si>
  <si>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</si>
  <si>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</si>
  <si>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</si>
  <si>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</si>
  <si>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</si>
  <si>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</si>
  <si>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</si>
  <si>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</si>
  <si>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</si>
  <si>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</si>
  <si>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</si>
  <si>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</si>
  <si>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</si>
  <si>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</si>
  <si>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</si>
  <si>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</si>
  <si>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</si>
  <si>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</si>
  <si>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</si>
  <si>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</si>
  <si>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</si>
  <si>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</si>
  <si>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</si>
  <si>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</si>
  <si>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</si>
  <si>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</si>
  <si>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</si>
  <si>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</si>
  <si>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</si>
  <si>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</si>
  <si>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</si>
  <si>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</si>
  <si>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</si>
  <si>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</si>
  <si>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</si>
  <si>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</si>
  <si>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</si>
  <si>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</si>
  <si>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</si>
  <si>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</si>
  <si>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</si>
  <si>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</si>
  <si>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</si>
  <si>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</si>
  <si>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</si>
  <si>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</si>
  <si>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</si>
  <si>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</si>
  <si>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</si>
  <si>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</si>
  <si>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</si>
  <si>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</si>
  <si>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</si>
  <si>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</si>
  <si>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</si>
  <si>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</si>
  <si>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</si>
  <si>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</si>
  <si>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</si>
  <si>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</si>
  <si>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</si>
  <si>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</si>
  <si>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</si>
  <si>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</si>
  <si>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</si>
  <si>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</si>
  <si>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</si>
  <si>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</si>
  <si>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</si>
  <si>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</si>
  <si>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</si>
  <si>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</si>
  <si>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</si>
  <si>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</si>
  <si>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</si>
  <si>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</si>
  <si>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</si>
  <si>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</si>
  <si>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</si>
  <si>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</si>
  <si>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</si>
  <si>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</si>
  <si>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</si>
  <si>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</si>
  <si>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</si>
  <si>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</si>
  <si>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</si>
  <si>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</si>
  <si>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</si>
  <si>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</si>
  <si>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</si>
  <si>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</si>
  <si>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</si>
  <si>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</si>
  <si>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</si>
  <si>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</si>
  <si>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</si>
  <si>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</si>
  <si>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</si>
  <si>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</si>
  <si>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</si>
  <si>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</si>
  <si>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</si>
  <si>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</si>
  <si>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</si>
  <si>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</si>
  <si>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</si>
  <si>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</si>
  <si>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</si>
  <si>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</si>
  <si>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</si>
  <si>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</si>
  <si>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</si>
  <si>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</si>
  <si>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</si>
  <si>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</si>
  <si>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</si>
  <si>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</si>
  <si>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</si>
  <si>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</si>
  <si>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</si>
  <si>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</si>
  <si>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</si>
  <si>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</si>
  <si>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</si>
  <si>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</si>
  <si>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</si>
  <si>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</si>
  <si>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</si>
  <si>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</si>
  <si>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</si>
  <si>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</si>
  <si>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</si>
  <si>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</si>
  <si>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</si>
  <si>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</si>
  <si>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</si>
  <si>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</si>
  <si>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</si>
  <si>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</si>
  <si>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</si>
  <si>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</si>
  <si>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</si>
  <si>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</si>
  <si>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</si>
  <si>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</si>
  <si>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</si>
  <si>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</si>
  <si>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</si>
  <si>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</si>
  <si>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</si>
  <si>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</si>
  <si>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</si>
  <si>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</si>
  <si>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</si>
  <si>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</si>
  <si>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</si>
  <si>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</si>
  <si>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</si>
  <si>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</si>
  <si>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</si>
  <si>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</si>
  <si>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</si>
  <si>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</si>
  <si>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</si>
  <si>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</si>
  <si>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</si>
  <si>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</si>
  <si>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</si>
  <si>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</si>
  <si>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</si>
  <si>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</si>
  <si>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</si>
  <si>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</si>
  <si>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</si>
  <si>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</si>
  <si>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</si>
  <si>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</si>
  <si>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</si>
  <si>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</si>
  <si>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</si>
  <si>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</si>
  <si>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</si>
  <si>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</si>
  <si>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</si>
  <si>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</si>
  <si>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</si>
  <si>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</si>
  <si>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</si>
  <si>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</si>
  <si>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</si>
  <si>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</si>
  <si>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</si>
  <si>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</si>
  <si>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</si>
  <si>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</si>
  <si>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</si>
  <si>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</si>
  <si>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</si>
  <si>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</si>
  <si>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</si>
  <si>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</si>
  <si>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</si>
  <si>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</si>
  <si>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</si>
  <si>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</si>
  <si>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</si>
  <si>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</si>
  <si>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</si>
  <si>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</si>
  <si>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</si>
  <si>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</si>
  <si>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</si>
  <si>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</si>
  <si>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</si>
  <si>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</si>
  <si>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</si>
  <si>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</si>
  <si>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</si>
  <si>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</si>
  <si>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</si>
  <si>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</si>
  <si>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</si>
  <si>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</si>
  <si>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</si>
  <si>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</si>
  <si>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</si>
  <si>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</si>
  <si>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</si>
  <si>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</si>
  <si>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</si>
  <si>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</si>
  <si>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</si>
  <si>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</si>
  <si>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</si>
  <si>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</si>
  <si>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</si>
  <si>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</si>
  <si>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</si>
  <si>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</si>
  <si>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</si>
  <si>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</si>
  <si>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</si>
  <si>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</si>
  <si>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</si>
  <si>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</si>
  <si>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</si>
  <si>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</si>
  <si>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</si>
  <si>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</si>
  <si>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</si>
  <si>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</si>
  <si>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</si>
  <si>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</si>
  <si>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</si>
  <si>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</si>
  <si>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</si>
  <si>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</si>
  <si>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</si>
  <si>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</si>
  <si>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</si>
  <si>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</si>
  <si>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</si>
  <si>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</si>
  <si>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</si>
  <si>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</si>
  <si>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</si>
  <si>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</si>
  <si>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</si>
  <si>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</si>
  <si>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</si>
  <si>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</si>
  <si>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</si>
  <si>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</si>
  <si>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</si>
  <si>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</si>
  <si>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</si>
  <si>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</si>
  <si>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</si>
  <si>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</si>
  <si>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</si>
  <si>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</si>
  <si>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</si>
  <si>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</si>
  <si>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</si>
  <si>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</si>
  <si>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</si>
  <si>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</si>
  <si>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</si>
  <si>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</si>
  <si>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</si>
  <si>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</si>
  <si>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</si>
  <si>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</si>
  <si>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</si>
  <si>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</si>
  <si>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</si>
  <si>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</si>
  <si>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</si>
  <si>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</si>
  <si>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</si>
  <si>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</si>
  <si>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</si>
  <si>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</si>
  <si>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</si>
  <si>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</si>
  <si>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</si>
  <si>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</si>
  <si>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</si>
  <si>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</si>
  <si>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</si>
  <si>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</si>
  <si>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</si>
  <si>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</si>
  <si>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</si>
  <si>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</si>
  <si>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</si>
  <si>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</si>
  <si>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</si>
  <si>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</si>
  <si>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</si>
  <si>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</si>
  <si>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</si>
  <si>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</si>
  <si>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</si>
  <si>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</si>
  <si>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</si>
  <si>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</si>
  <si>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</si>
  <si>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</si>
  <si>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</si>
  <si>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</si>
  <si>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</si>
  <si>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</si>
  <si>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</si>
  <si>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</si>
  <si>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</si>
  <si>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</si>
  <si>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</si>
  <si>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</si>
  <si>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</si>
  <si>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</si>
  <si>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</si>
  <si>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</si>
  <si>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</si>
  <si>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</si>
  <si>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</si>
  <si>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</si>
  <si>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</si>
  <si>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</si>
  <si>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</si>
  <si>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</si>
  <si>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</si>
  <si>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</si>
  <si>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</si>
  <si>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</si>
  <si>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</si>
  <si>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</si>
  <si>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</si>
  <si>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</si>
  <si>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</si>
  <si>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</si>
  <si>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</si>
  <si>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</si>
  <si>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</si>
  <si>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</si>
  <si>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</si>
  <si>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</si>
  <si>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</si>
  <si>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</si>
  <si>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</si>
  <si>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</si>
  <si>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</si>
  <si>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</si>
  <si>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</si>
  <si>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</si>
  <si>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</si>
  <si>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</si>
  <si>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</si>
  <si>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</si>
  <si>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</si>
  <si>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</si>
  <si>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</si>
  <si>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</si>
  <si>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</si>
  <si>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</si>
  <si>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</si>
  <si>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</si>
  <si>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</si>
  <si>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</si>
  <si>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</si>
  <si>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</si>
  <si>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</si>
  <si>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</si>
  <si>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</si>
  <si>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</si>
  <si>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</si>
  <si>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</si>
  <si>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</si>
  <si>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</si>
  <si>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</si>
  <si>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</si>
  <si>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</si>
  <si>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</si>
  <si>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</si>
  <si>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</si>
  <si>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</si>
  <si>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</si>
  <si>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</si>
  <si>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</si>
  <si>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</si>
  <si>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</si>
  <si>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</si>
  <si>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</si>
  <si>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</si>
  <si>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</si>
  <si>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</si>
  <si>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</si>
  <si>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</si>
  <si>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</si>
  <si>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</si>
  <si>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</si>
  <si>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</si>
  <si>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</si>
  <si>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</si>
  <si>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</si>
  <si>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</si>
  <si>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</si>
  <si>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</si>
  <si>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</si>
  <si>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</si>
  <si>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</si>
  <si>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</si>
  <si>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</si>
  <si>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</si>
  <si>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</si>
  <si>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</si>
  <si>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</si>
  <si>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</si>
  <si>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</si>
  <si>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</si>
  <si>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</si>
  <si>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</si>
  <si>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</si>
  <si>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</si>
  <si>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</si>
  <si>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</si>
  <si>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</si>
  <si>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</si>
  <si>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</si>
  <si>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</si>
  <si>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</si>
  <si>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</si>
  <si>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</si>
  <si>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</si>
  <si>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</si>
  <si>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</si>
  <si>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</si>
  <si>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</si>
  <si>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</si>
  <si>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</si>
  <si>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</si>
  <si>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</si>
  <si>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</si>
  <si>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</si>
  <si>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</si>
  <si>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</si>
  <si>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</si>
  <si>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</si>
  <si>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</si>
  <si>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</si>
  <si>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</si>
  <si>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</si>
  <si>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</si>
  <si>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</si>
  <si>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</si>
  <si>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</si>
  <si>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</si>
  <si>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</si>
  <si>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</si>
  <si>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</si>
  <si>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</si>
  <si>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</si>
  <si>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</si>
  <si>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</si>
  <si>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</si>
  <si>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</si>
  <si>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</si>
  <si>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</si>
  <si>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</si>
  <si>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</si>
  <si>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</si>
  <si>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</si>
  <si>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</si>
  <si>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</si>
  <si>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</si>
  <si>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</si>
  <si>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</si>
  <si>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</si>
  <si>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</si>
  <si>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</si>
  <si>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</si>
  <si>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</si>
  <si>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</si>
  <si>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</si>
  <si>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</si>
  <si>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</si>
  <si>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</si>
  <si>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</si>
  <si>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</si>
  <si>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</si>
  <si>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</si>
  <si>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</si>
  <si>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</si>
  <si>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</si>
  <si>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</si>
  <si>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</si>
  <si>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</si>
  <si>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</si>
  <si>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</si>
  <si>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</si>
  <si>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</si>
  <si>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</si>
  <si>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</si>
  <si>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</si>
  <si>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</si>
  <si>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</si>
  <si>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</si>
  <si>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</si>
  <si>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</si>
  <si>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</si>
  <si>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</si>
  <si>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</si>
  <si>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</si>
  <si>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</si>
  <si>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</si>
  <si>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</si>
  <si>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</si>
  <si>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</si>
  <si>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</si>
  <si>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</si>
  <si>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</si>
  <si>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</si>
  <si>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</si>
  <si>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</si>
  <si>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</si>
  <si>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</si>
  <si>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</si>
  <si>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</si>
  <si>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</si>
  <si>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</si>
  <si>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</si>
  <si>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</si>
  <si>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</si>
  <si>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</si>
  <si>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</si>
  <si>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</si>
  <si>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</si>
  <si>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</si>
  <si>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</si>
  <si>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</si>
  <si>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</si>
  <si>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</si>
  <si>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</si>
  <si>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</si>
  <si>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</si>
  <si>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</si>
  <si>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</si>
  <si>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</si>
  <si>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</si>
  <si>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</si>
  <si>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</si>
  <si>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</si>
  <si>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</si>
  <si>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</si>
  <si>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</si>
  <si>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</si>
  <si>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</si>
  <si>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</si>
  <si>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</si>
  <si>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</si>
  <si>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</si>
  <si>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</si>
  <si>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</si>
  <si>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</si>
  <si>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</si>
  <si>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</si>
  <si>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</si>
  <si>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</si>
  <si>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</si>
  <si>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</si>
  <si>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</si>
  <si>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</si>
  <si>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</si>
  <si>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</si>
  <si>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</si>
  <si>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</si>
  <si>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</si>
  <si>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</si>
  <si>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</si>
  <si>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</si>
  <si>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</si>
  <si>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</si>
  <si>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</si>
  <si>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</si>
  <si>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</si>
  <si>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</si>
  <si>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</si>
  <si>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</si>
  <si>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</si>
  <si>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</si>
  <si>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</si>
  <si>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</si>
  <si>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</si>
  <si>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</si>
  <si>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</si>
  <si>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</si>
  <si>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</si>
  <si>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</si>
  <si>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</si>
  <si>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</si>
  <si>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</si>
  <si>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</si>
  <si>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</si>
  <si>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</si>
  <si>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</si>
  <si>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</si>
  <si>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</si>
  <si>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</si>
  <si>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</si>
  <si>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</si>
  <si>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</si>
  <si>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</si>
  <si>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</si>
  <si>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</si>
  <si>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</si>
  <si>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</si>
  <si>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</si>
  <si>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</si>
  <si>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</si>
  <si>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</si>
  <si>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</si>
  <si>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</si>
  <si>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</si>
  <si>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</si>
  <si>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</si>
  <si>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</si>
  <si>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</si>
  <si>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</si>
  <si>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</si>
  <si>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</si>
  <si>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</si>
  <si>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</si>
  <si>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</si>
  <si>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</si>
  <si>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</si>
  <si>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</si>
  <si>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</si>
  <si>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</si>
  <si>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</si>
  <si>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</si>
  <si>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</si>
  <si>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</si>
  <si>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</si>
  <si>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</si>
  <si>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</si>
  <si>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</si>
  <si>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</si>
  <si>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</si>
  <si>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</si>
  <si>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</si>
  <si>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</si>
  <si>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</si>
  <si>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</si>
  <si>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</si>
  <si>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</si>
  <si>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</si>
  <si>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</si>
  <si>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</si>
  <si>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</si>
  <si>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</si>
  <si>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</si>
  <si>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</si>
  <si>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</si>
  <si>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</si>
  <si>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</si>
  <si>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</si>
  <si>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</si>
  <si>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</si>
  <si>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</si>
  <si>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</si>
  <si>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</si>
  <si>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</si>
  <si>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</si>
  <si>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</si>
  <si>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</si>
  <si>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</si>
  <si>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</si>
  <si>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</si>
  <si>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</si>
  <si>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</si>
  <si>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</si>
  <si>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</si>
  <si>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</si>
  <si>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</si>
  <si>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</si>
  <si>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</si>
  <si>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</si>
  <si>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</si>
  <si>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</si>
  <si>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</si>
  <si>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</si>
  <si>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</si>
  <si>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</si>
  <si>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</si>
  <si>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</si>
  <si>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</si>
  <si>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</si>
  <si>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</si>
  <si>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</si>
  <si>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</si>
  <si>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</si>
  <si>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</si>
  <si>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</si>
  <si>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</si>
  <si>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</si>
  <si>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</si>
  <si>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</si>
  <si>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</si>
  <si>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</si>
  <si>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</si>
  <si>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</si>
  <si>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</si>
  <si>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</si>
  <si>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</si>
  <si>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</si>
  <si>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</si>
  <si>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</si>
  <si>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</si>
  <si>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</si>
  <si>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</si>
  <si>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</si>
  <si>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</si>
  <si>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</si>
  <si>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</si>
  <si>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</si>
  <si>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</si>
  <si>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</si>
  <si>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</si>
  <si>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</si>
  <si>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</si>
  <si>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</si>
  <si>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</si>
  <si>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</si>
  <si>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</si>
  <si>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</si>
  <si>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</si>
  <si>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</si>
  <si>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</si>
  <si>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</si>
  <si>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</si>
  <si>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</si>
  <si>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</si>
  <si>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</si>
  <si>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</si>
  <si>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</si>
  <si>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</si>
  <si>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</si>
  <si>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</si>
  <si>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</si>
  <si>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</si>
  <si>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</si>
  <si>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</si>
  <si>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</si>
  <si>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</si>
  <si>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</si>
  <si>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</si>
  <si>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</si>
  <si>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</si>
  <si>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</si>
  <si>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</si>
  <si>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</si>
  <si>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</si>
  <si>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</si>
  <si>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</si>
  <si>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</si>
  <si>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</si>
  <si>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</si>
  <si>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</si>
  <si>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</si>
  <si>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</si>
  <si>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</si>
  <si>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</si>
  <si>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</si>
  <si>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</si>
  <si>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</si>
  <si>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</si>
  <si>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</si>
  <si>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</si>
  <si>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</si>
  <si>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</si>
  <si>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</si>
  <si>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</si>
  <si>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</si>
  <si>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</si>
  <si>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</si>
  <si>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</si>
  <si>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</si>
  <si>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</si>
  <si>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</si>
  <si>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</si>
  <si>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</si>
  <si>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</si>
  <si>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</si>
  <si>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</si>
  <si>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</si>
  <si>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</si>
  <si>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</si>
  <si>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</si>
  <si>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</si>
  <si>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</si>
  <si>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</si>
  <si>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</si>
  <si>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</si>
  <si>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</si>
  <si>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</si>
  <si>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</si>
  <si>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</si>
  <si>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</si>
  <si>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</si>
  <si>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</si>
  <si>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</si>
  <si>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</si>
  <si>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</si>
  <si>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</si>
  <si>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</si>
  <si>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</si>
  <si>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</si>
  <si>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</si>
  <si>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</si>
  <si>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</si>
  <si>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</si>
  <si>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</si>
  <si>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</si>
  <si>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</si>
  <si>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</si>
  <si>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</si>
  <si>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</si>
  <si>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</si>
  <si>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</si>
  <si>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</si>
  <si>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</si>
  <si>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</si>
  <si>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</si>
  <si>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</si>
  <si>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</si>
  <si>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</si>
  <si>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</si>
  <si>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</si>
  <si>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</si>
  <si>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</si>
  <si>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</si>
  <si>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</si>
  <si>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</si>
  <si>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</si>
  <si>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</si>
  <si>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</si>
  <si>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</si>
  <si>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</si>
  <si>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</si>
  <si>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</si>
  <si>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</si>
  <si>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</si>
  <si>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</si>
  <si>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</si>
  <si>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</si>
  <si>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</si>
  <si>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</si>
  <si>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</si>
  <si>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</si>
  <si>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</si>
  <si>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</si>
  <si>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</si>
  <si>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</si>
  <si>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</si>
  <si>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</si>
  <si>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</si>
  <si>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</si>
  <si>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</si>
  <si>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</si>
  <si>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</si>
  <si>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</si>
  <si>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</si>
  <si>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</si>
  <si>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</si>
  <si>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</si>
  <si>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</si>
  <si>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</si>
  <si>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</si>
  <si>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</si>
  <si>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</si>
  <si>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</si>
  <si>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</si>
  <si>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</si>
  <si>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</si>
  <si>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</si>
  <si>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</si>
  <si>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</si>
  <si>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</si>
  <si>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</si>
  <si>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</si>
  <si>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</si>
  <si>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</si>
  <si>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</si>
  <si>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</si>
  <si>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</si>
  <si>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</si>
  <si>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</si>
  <si>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</si>
  <si>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</si>
  <si>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</si>
  <si>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</si>
  <si>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</si>
  <si>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</si>
  <si>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</si>
  <si>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</si>
  <si>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</si>
  <si>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</si>
  <si>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</si>
  <si>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</si>
  <si>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</si>
  <si>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</si>
  <si>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</si>
  <si>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</si>
  <si>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</si>
  <si>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</si>
  <si>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</si>
  <si>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</si>
  <si>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</si>
  <si>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</si>
  <si>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</si>
  <si>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</si>
  <si>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</si>
  <si>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</si>
  <si>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</si>
  <si>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</si>
  <si>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</si>
  <si>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</si>
  <si>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</si>
  <si>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</si>
  <si>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</si>
  <si>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</si>
  <si>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</si>
  <si>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</si>
  <si>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</si>
  <si>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</si>
  <si>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</si>
  <si>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</si>
  <si>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</si>
  <si>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</si>
  <si>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</si>
  <si>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</si>
  <si>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</si>
  <si>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</si>
  <si>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</si>
  <si>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</si>
  <si>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</si>
  <si>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</si>
  <si>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</si>
  <si>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</si>
  <si>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</si>
  <si>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</si>
  <si>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</si>
  <si>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</si>
  <si>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</si>
  <si>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</si>
  <si>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</si>
  <si>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</si>
  <si>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</si>
  <si>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</si>
  <si>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</si>
  <si>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</si>
  <si>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</si>
  <si>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</si>
  <si>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</si>
  <si>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</si>
  <si>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</si>
  <si>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</si>
  <si>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</si>
  <si>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</si>
  <si>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</si>
  <si>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</si>
  <si>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</si>
  <si>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</si>
  <si>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</si>
  <si>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</si>
  <si>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</si>
  <si>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</si>
  <si>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</si>
  <si>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</si>
  <si>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</si>
  <si>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</si>
  <si>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</si>
  <si>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</si>
  <si>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</si>
  <si>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</si>
  <si>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</si>
  <si>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</si>
  <si>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</si>
  <si>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</si>
  <si>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</si>
  <si>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</si>
  <si>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</si>
  <si>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</si>
  <si>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</si>
  <si>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</si>
  <si>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</si>
  <si>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</si>
  <si>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</si>
  <si>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</si>
  <si>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</si>
  <si>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</si>
  <si>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</si>
  <si>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</si>
  <si>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</si>
  <si>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</si>
  <si>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</si>
  <si>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</si>
  <si>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</si>
  <si>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</si>
  <si>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</si>
  <si>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</si>
  <si>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</si>
  <si>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</si>
  <si>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</si>
  <si>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</si>
  <si>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</si>
  <si>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</si>
  <si>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</si>
  <si>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</si>
  <si>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</si>
  <si>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</si>
  <si>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</si>
  <si>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</si>
  <si>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</si>
  <si>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</si>
  <si>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</si>
  <si>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</si>
  <si>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</si>
  <si>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</si>
  <si>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</si>
  <si>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</si>
  <si>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</si>
  <si>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</si>
  <si>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</si>
  <si>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</si>
  <si>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</si>
  <si>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</si>
  <si>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</si>
  <si>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</si>
  <si>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</si>
  <si>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</si>
  <si>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</si>
  <si>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</si>
  <si>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</si>
  <si>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</si>
  <si>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</si>
  <si>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</si>
  <si>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</si>
  <si>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</si>
  <si>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</si>
  <si>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</si>
  <si>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</si>
  <si>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</si>
  <si>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</si>
  <si>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</si>
  <si>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</si>
  <si>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</si>
  <si>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</si>
  <si>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</si>
  <si>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</si>
  <si>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</si>
  <si>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</si>
  <si>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</si>
  <si>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</si>
  <si>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</si>
  <si>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</si>
  <si>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</si>
  <si>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</si>
  <si>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</si>
  <si>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</si>
  <si>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</si>
  <si>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</si>
  <si>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</si>
  <si>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</si>
  <si>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</si>
  <si>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</si>
  <si>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</si>
  <si>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</si>
  <si>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</si>
  <si>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</si>
  <si>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</si>
  <si>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</si>
  <si>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</si>
  <si>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</si>
  <si>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</si>
  <si>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</si>
  <si>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</si>
  <si>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</si>
  <si>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</si>
  <si>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</si>
  <si>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</si>
  <si>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</si>
  <si>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</si>
  <si>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</si>
  <si>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</si>
  <si>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</si>
  <si>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</si>
  <si>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</si>
  <si>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</si>
  <si>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</si>
  <si>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</si>
  <si>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</si>
  <si>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</si>
  <si>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</si>
  <si>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</si>
  <si>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</si>
  <si>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</si>
  <si>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</si>
  <si>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</si>
  <si>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</si>
  <si>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</si>
  <si>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</si>
  <si>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</si>
  <si>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</si>
  <si>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</si>
  <si>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</si>
  <si>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</si>
  <si>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</si>
  <si>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</si>
  <si>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</si>
  <si>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</si>
  <si>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</si>
  <si>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</si>
  <si>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</si>
  <si>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</si>
  <si>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</si>
  <si>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</si>
  <si>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</si>
  <si>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</si>
  <si>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</si>
  <si>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</si>
  <si>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</si>
  <si>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</si>
  <si>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</si>
  <si>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</si>
  <si>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</si>
  <si>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</si>
  <si>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</si>
  <si>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</si>
  <si>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</si>
  <si>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</si>
  <si>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</si>
  <si>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</si>
  <si>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</si>
  <si>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</si>
  <si>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</si>
  <si>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</si>
  <si>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</si>
  <si>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</si>
  <si>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</si>
  <si>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</si>
  <si>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</si>
  <si>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</si>
  <si>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</si>
  <si>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</si>
  <si>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</si>
  <si>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</si>
  <si>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</si>
  <si>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</si>
  <si>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</si>
  <si>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</si>
  <si>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</si>
  <si>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</si>
  <si>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</si>
  <si>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</si>
  <si>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</si>
  <si>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</si>
  <si>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</si>
  <si>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</si>
  <si>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</si>
  <si>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</si>
  <si>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</si>
  <si>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</si>
  <si>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</si>
  <si>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</si>
  <si>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</si>
  <si>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</si>
  <si>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</si>
  <si>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</si>
  <si>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</si>
  <si>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</si>
  <si>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</si>
  <si>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</si>
  <si>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</si>
  <si>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</si>
  <si>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</si>
  <si>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</si>
  <si>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</si>
  <si>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</si>
  <si>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</si>
  <si>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</si>
  <si>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</si>
  <si>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</si>
  <si>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</si>
  <si>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</si>
  <si>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</si>
  <si>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</si>
  <si>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</si>
  <si>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</si>
  <si>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</si>
  <si>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</si>
  <si>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</si>
  <si>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</si>
  <si>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</si>
  <si>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</si>
  <si>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</si>
  <si>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</si>
  <si>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</si>
  <si>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</si>
  <si>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</si>
  <si>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</si>
  <si>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</si>
  <si>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</si>
  <si>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</si>
  <si>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</si>
  <si>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</si>
  <si>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</si>
  <si>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</si>
  <si>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</si>
  <si>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</si>
  <si>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</si>
  <si>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</si>
  <si>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</si>
  <si>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</si>
  <si>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</si>
  <si>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</si>
  <si>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</si>
  <si>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</si>
  <si>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</si>
  <si>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</si>
  <si>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</si>
  <si>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</si>
  <si>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</si>
  <si>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</si>
  <si>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</si>
  <si>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</si>
  <si>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</si>
  <si>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</si>
  <si>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</si>
  <si>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</si>
  <si>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</si>
  <si>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</si>
  <si>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</si>
  <si>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</si>
  <si>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</si>
  <si>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</si>
  <si>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</si>
  <si>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</si>
  <si>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</si>
  <si>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</si>
  <si>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</si>
  <si>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</si>
  <si>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</si>
  <si>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</si>
  <si>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</si>
  <si>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</si>
  <si>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</si>
  <si>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</si>
  <si>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</si>
  <si>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</si>
  <si>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</si>
  <si>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</si>
  <si>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</si>
  <si>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</si>
  <si>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</si>
  <si>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</si>
  <si>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</si>
  <si>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</si>
  <si>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</si>
  <si>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</si>
  <si>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</si>
  <si>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</si>
  <si>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</si>
  <si>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</si>
  <si>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</si>
  <si>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</si>
  <si>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</si>
  <si>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</si>
  <si>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</si>
  <si>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</si>
  <si>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</si>
  <si>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</si>
  <si>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</si>
  <si>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</si>
  <si>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</si>
  <si>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</si>
  <si>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</si>
  <si>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</si>
  <si>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</si>
  <si>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</si>
  <si>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</si>
  <si>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</si>
  <si>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</si>
  <si>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</si>
  <si>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</si>
  <si>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</si>
  <si>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</si>
  <si>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</si>
  <si>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</si>
  <si>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</si>
  <si>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</si>
  <si>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</si>
  <si>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</si>
  <si>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</si>
  <si>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</si>
  <si>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</si>
  <si>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</si>
  <si>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</si>
  <si>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</si>
  <si>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</si>
  <si>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</si>
  <si>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</si>
  <si>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</si>
  <si>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</si>
  <si>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</si>
  <si>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</si>
  <si>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</si>
  <si>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</si>
  <si>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</si>
  <si>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</si>
  <si>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</si>
  <si>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</si>
  <si>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</si>
  <si>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</si>
  <si>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</si>
  <si>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</si>
  <si>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</si>
  <si>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</si>
  <si>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</si>
  <si>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</si>
  <si>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</si>
  <si>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</si>
  <si>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</si>
  <si>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</si>
  <si>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</si>
  <si>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</si>
  <si>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</si>
  <si>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</si>
  <si>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</si>
  <si>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</si>
  <si>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</si>
  <si>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</si>
  <si>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</si>
  <si>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</si>
  <si>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</si>
  <si>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</si>
  <si>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</si>
  <si>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</si>
  <si>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</si>
  <si>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</si>
  <si>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</si>
  <si>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</si>
  <si>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</si>
  <si>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</si>
  <si>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</si>
  <si>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</si>
  <si>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</si>
  <si>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</si>
  <si>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</si>
  <si>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</si>
  <si>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</si>
  <si>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</si>
  <si>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</si>
  <si>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</si>
  <si>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</si>
  <si>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</si>
  <si>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</si>
  <si>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</si>
  <si>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</si>
  <si>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</si>
  <si>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</si>
  <si>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</si>
  <si>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</si>
  <si>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</si>
  <si>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</si>
  <si>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</si>
  <si>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</si>
  <si>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</si>
  <si>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</si>
  <si>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</si>
  <si>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</si>
  <si>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</si>
  <si>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</si>
  <si>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</si>
  <si>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</si>
  <si>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</si>
  <si>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</si>
  <si>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</si>
  <si>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</si>
  <si>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</si>
  <si>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</si>
  <si>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</si>
  <si>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</si>
  <si>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</si>
  <si>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</si>
  <si>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</si>
  <si>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</si>
  <si>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</si>
  <si>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</si>
  <si>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</si>
  <si>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</si>
  <si>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</si>
  <si>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</si>
  <si>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</si>
  <si>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</si>
  <si>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</si>
  <si>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</si>
  <si>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</si>
  <si>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</si>
  <si>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</si>
  <si>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</si>
  <si>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</si>
  <si>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</si>
  <si>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</si>
  <si>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</si>
  <si>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</si>
  <si>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</si>
  <si>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</si>
  <si>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</si>
  <si>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</si>
  <si>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</si>
  <si>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</si>
  <si>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</si>
  <si>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</si>
  <si>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</si>
  <si>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</si>
  <si>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</si>
  <si>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</si>
  <si>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</si>
  <si>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</si>
  <si>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</si>
  <si>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</si>
  <si>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</si>
  <si>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</si>
  <si>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</si>
  <si>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</si>
  <si>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</si>
  <si>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</si>
  <si>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</si>
  <si>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</si>
  <si>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</si>
  <si>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</si>
  <si>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</si>
  <si>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</si>
  <si>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</si>
  <si>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</si>
  <si>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</si>
  <si>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</si>
  <si>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</si>
  <si>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</si>
  <si>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</si>
  <si>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</si>
  <si>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</si>
  <si>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</si>
  <si>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</si>
  <si>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</si>
  <si>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</si>
  <si>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</si>
  <si>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</si>
  <si>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</si>
  <si>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</si>
  <si>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</si>
  <si>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</si>
  <si>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</si>
  <si>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</si>
  <si>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</si>
  <si>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</si>
  <si>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</si>
  <si>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</si>
  <si>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</si>
  <si>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</si>
  <si>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</si>
  <si>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</si>
  <si>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</si>
  <si>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</si>
  <si>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</si>
  <si>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</si>
  <si>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</si>
  <si>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</si>
  <si>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</si>
  <si>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</si>
  <si>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</si>
  <si>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</si>
  <si>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</si>
  <si>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</si>
  <si>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</si>
  <si>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</si>
  <si>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</si>
  <si>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</si>
  <si>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</si>
  <si>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</si>
  <si>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</si>
  <si>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</si>
  <si>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</si>
  <si>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</si>
  <si>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</si>
  <si>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</si>
  <si>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</si>
  <si>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</si>
  <si>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</si>
  <si>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</si>
  <si>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</si>
  <si>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</si>
  <si>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</si>
  <si>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</si>
  <si>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</si>
  <si>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</si>
  <si>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</si>
  <si>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</si>
  <si>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</si>
  <si>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</si>
  <si>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</si>
  <si>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</si>
  <si>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</si>
  <si>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</si>
  <si>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</si>
  <si>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</si>
  <si>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</si>
  <si>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</si>
  <si>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</si>
  <si>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</si>
  <si>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</si>
  <si>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</si>
  <si>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</si>
  <si>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</si>
  <si>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</si>
  <si>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</si>
  <si>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</si>
  <si>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</si>
  <si>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</si>
  <si>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</si>
  <si>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</si>
  <si>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</si>
  <si>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</si>
  <si>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</si>
  <si>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</si>
  <si>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</si>
  <si>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</si>
  <si>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</si>
  <si>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</si>
  <si>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</si>
  <si>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</si>
  <si>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</si>
  <si>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</si>
  <si>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</si>
  <si>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</si>
  <si>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</si>
  <si>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</si>
  <si>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</si>
  <si>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</si>
  <si>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</si>
  <si>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</si>
  <si>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</si>
  <si>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</si>
  <si>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</si>
  <si>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</si>
  <si>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</si>
  <si>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</si>
  <si>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</si>
  <si>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</si>
  <si>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</si>
  <si>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</si>
  <si>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</si>
  <si>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</si>
  <si>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</si>
  <si>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</si>
  <si>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</si>
  <si>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</si>
  <si>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</si>
  <si>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</si>
  <si>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</si>
  <si>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</si>
  <si>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</si>
  <si>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</si>
  <si>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</si>
  <si>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</si>
  <si>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</si>
  <si>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</si>
  <si>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</si>
  <si>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</si>
  <si>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</si>
  <si>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</si>
  <si>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</si>
  <si>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</si>
  <si>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</si>
  <si>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</si>
  <si>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</si>
  <si>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</si>
  <si>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</si>
  <si>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</si>
  <si>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</si>
  <si>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</si>
  <si>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</si>
  <si>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</si>
  <si>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</si>
  <si>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</si>
  <si>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</si>
  <si>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</si>
  <si>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</si>
  <si>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</si>
  <si>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</si>
  <si>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</si>
  <si>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</si>
  <si>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</si>
  <si>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</si>
  <si>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</si>
  <si>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</si>
  <si>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</si>
  <si>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</si>
  <si>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</si>
  <si>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</si>
  <si>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</si>
  <si>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</si>
  <si>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</si>
  <si>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</si>
  <si>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</si>
  <si>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</si>
  <si>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</si>
  <si>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</si>
  <si>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</si>
  <si>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</si>
  <si>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</si>
  <si>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</si>
  <si>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</si>
  <si>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</si>
  <si>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</si>
  <si>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</si>
  <si>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</si>
  <si>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</si>
  <si>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</si>
  <si>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</si>
  <si>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</si>
  <si>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</si>
  <si>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</si>
  <si>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</si>
  <si>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</si>
  <si>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</si>
  <si>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</si>
  <si>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</si>
  <si>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</si>
  <si>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</si>
  <si>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</si>
  <si>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</si>
  <si>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</si>
  <si>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</si>
  <si>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</si>
  <si>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</si>
  <si>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</si>
  <si>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</si>
  <si>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</si>
  <si>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</si>
  <si>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</si>
  <si>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</si>
  <si>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</si>
  <si>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</si>
  <si>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</si>
  <si>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</si>
  <si>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</si>
  <si>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</si>
  <si>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</si>
  <si>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</si>
  <si>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</si>
  <si>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</si>
  <si>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</si>
  <si>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</si>
  <si>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</si>
  <si>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</si>
  <si>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</si>
  <si>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</si>
  <si>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</si>
  <si>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</si>
  <si>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</si>
  <si>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</si>
  <si>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</si>
  <si>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</si>
  <si>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</si>
  <si>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</si>
  <si>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</si>
  <si>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</si>
  <si>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</si>
  <si>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</si>
  <si>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</si>
  <si>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</si>
  <si>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</si>
  <si>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</si>
  <si>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</si>
  <si>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</si>
  <si>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</si>
  <si>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</si>
  <si>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</si>
  <si>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</si>
  <si>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</si>
  <si>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</si>
  <si>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</si>
  <si>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</si>
  <si>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</si>
  <si>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</si>
  <si>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</si>
  <si>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</si>
  <si>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</si>
  <si>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</si>
  <si>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</si>
  <si>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</si>
  <si>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</si>
  <si>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</si>
  <si>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</si>
  <si>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</si>
  <si>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</si>
  <si>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</si>
  <si>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</si>
  <si>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</si>
  <si>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</si>
  <si>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</si>
  <si>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</si>
  <si>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</si>
  <si>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</si>
  <si>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</si>
  <si>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</si>
  <si>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</si>
  <si>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</si>
  <si>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</si>
  <si>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</si>
  <si>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</si>
  <si>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</si>
  <si>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</si>
  <si>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</si>
  <si>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</si>
  <si>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</si>
  <si>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</si>
  <si>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</si>
  <si>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</si>
  <si>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</si>
  <si>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</si>
  <si>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</si>
  <si>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</si>
  <si>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</si>
  <si>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</si>
  <si>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</si>
  <si>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</si>
  <si>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</si>
  <si>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</si>
  <si>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</si>
  <si>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</si>
  <si>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</si>
  <si>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</si>
  <si>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</si>
  <si>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</si>
  <si>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</si>
  <si>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</si>
  <si>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</si>
  <si>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</si>
  <si>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</si>
  <si>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</si>
  <si>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</si>
  <si>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</si>
  <si>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</si>
  <si>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</si>
  <si>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</si>
  <si>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</si>
  <si>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</si>
  <si>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</si>
  <si>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</si>
  <si>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</si>
  <si>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</si>
  <si>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</si>
  <si>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</si>
  <si>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</si>
  <si>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</si>
  <si>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</si>
  <si>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</si>
  <si>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</si>
  <si>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</si>
  <si>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</si>
  <si>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</si>
  <si>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</si>
  <si>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</si>
  <si>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</si>
  <si>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</si>
  <si>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</si>
  <si>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</si>
  <si>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</si>
  <si>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</si>
  <si>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</si>
  <si>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</si>
  <si>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</si>
  <si>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</si>
  <si>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</si>
  <si>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</si>
  <si>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</si>
  <si>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</si>
  <si>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</si>
  <si>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</si>
  <si>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</si>
  <si>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</si>
  <si>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</si>
  <si>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</si>
  <si>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</si>
  <si>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</si>
  <si>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</si>
  <si>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</si>
  <si>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</si>
  <si>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</si>
  <si>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</si>
  <si>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</si>
  <si>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</si>
  <si>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</si>
  <si>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</si>
  <si>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</si>
  <si>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</si>
  <si>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</si>
  <si>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</si>
  <si>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</si>
  <si>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</si>
  <si>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</si>
  <si>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</si>
  <si>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</si>
  <si>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</si>
  <si>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</si>
  <si>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</si>
  <si>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</si>
  <si>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</si>
  <si>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</si>
  <si>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</si>
  <si>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</si>
  <si>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</si>
  <si>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</si>
  <si>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</si>
  <si>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</si>
  <si>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</si>
  <si>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</si>
  <si>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</si>
  <si>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</si>
  <si>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</si>
  <si>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</si>
  <si>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</si>
  <si>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</si>
  <si>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</si>
  <si>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</si>
  <si>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</si>
  <si>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</si>
  <si>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</si>
  <si>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</si>
  <si>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</si>
  <si>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</si>
  <si>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</si>
  <si>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</si>
  <si>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</si>
  <si>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</si>
  <si>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</si>
  <si>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</si>
  <si>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</si>
  <si>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</si>
  <si>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</si>
  <si>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</si>
  <si>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</si>
  <si>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</si>
  <si>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</si>
  <si>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</si>
  <si>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</si>
  <si>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</si>
  <si>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</si>
  <si>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</si>
  <si>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</si>
  <si>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</si>
  <si>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</si>
  <si>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</si>
  <si>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</si>
  <si>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</si>
  <si>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</si>
  <si>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</si>
  <si>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</si>
  <si>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</si>
  <si>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</si>
  <si>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</si>
  <si>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</si>
  <si>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</si>
  <si>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</si>
  <si>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</si>
  <si>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</si>
  <si>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</si>
  <si>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</si>
  <si>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</si>
  <si>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</si>
  <si>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</si>
  <si>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</si>
  <si>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</si>
  <si>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</si>
  <si>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</si>
  <si>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</si>
  <si>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</si>
  <si>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</si>
  <si>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</si>
  <si>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</si>
  <si>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</si>
  <si>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</si>
  <si>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</si>
  <si>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</si>
  <si>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</si>
  <si>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</si>
  <si>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</si>
  <si>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</si>
  <si>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</si>
  <si>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</si>
  <si>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</si>
  <si>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</si>
  <si>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</si>
  <si>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</si>
  <si>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</si>
  <si>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</si>
  <si>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</si>
  <si>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</si>
  <si>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</si>
  <si>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</si>
  <si>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</si>
  <si>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</si>
  <si>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</si>
  <si>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</si>
  <si>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</si>
  <si>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</si>
  <si>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</si>
  <si>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</si>
  <si>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</si>
  <si>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</si>
  <si>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</si>
  <si>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</si>
  <si>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</si>
  <si>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</si>
  <si>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</si>
  <si>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</si>
  <si>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</si>
  <si>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</si>
  <si>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</si>
  <si>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</si>
  <si>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</si>
  <si>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</si>
  <si>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</si>
  <si>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</si>
  <si>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</si>
  <si>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</si>
  <si>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</si>
  <si>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</si>
  <si>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</si>
  <si>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</si>
  <si>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</si>
  <si>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</si>
  <si>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</si>
  <si>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</si>
  <si>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</si>
  <si>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</si>
  <si>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</si>
  <si>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</si>
  <si>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</si>
  <si>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</si>
  <si>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</si>
  <si>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</si>
  <si>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</si>
  <si>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</si>
  <si>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</si>
  <si>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</si>
  <si>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</si>
  <si>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</si>
  <si>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</si>
  <si>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</si>
  <si>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</si>
  <si>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</si>
  <si>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</si>
  <si>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</si>
  <si>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</si>
  <si>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</si>
  <si>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</si>
  <si>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</si>
  <si>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</si>
  <si>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</si>
  <si>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</si>
  <si>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</si>
  <si>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</si>
  <si>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</si>
  <si>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</si>
  <si>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</si>
  <si>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</si>
  <si>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</si>
  <si>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</si>
  <si>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</si>
  <si>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</si>
  <si>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</si>
  <si>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</si>
  <si>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</si>
  <si>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</si>
  <si>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</si>
  <si>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</si>
  <si>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</si>
  <si>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</si>
  <si>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</si>
  <si>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</si>
  <si>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</si>
  <si>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</si>
  <si>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</si>
  <si>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</si>
  <si>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</si>
  <si>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</si>
  <si>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</si>
  <si>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</si>
  <si>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</si>
  <si>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</si>
  <si>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</si>
  <si>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</si>
  <si>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</si>
  <si>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</si>
  <si>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</si>
  <si>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</si>
  <si>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</si>
  <si>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</si>
  <si>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</si>
  <si>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</si>
  <si>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</si>
  <si>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</si>
  <si>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</si>
  <si>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</si>
  <si>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</si>
  <si>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</si>
  <si>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</si>
  <si>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</si>
  <si>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</si>
  <si>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</si>
  <si>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</si>
  <si>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</si>
  <si>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</si>
  <si>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</si>
  <si>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</si>
  <si>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</si>
  <si>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</si>
  <si>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</si>
  <si>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</si>
  <si>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</si>
  <si>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</si>
  <si>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</si>
  <si>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</si>
  <si>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</si>
  <si>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</si>
  <si>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</si>
  <si>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</si>
  <si>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</si>
  <si>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</si>
  <si>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</si>
  <si>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</si>
  <si>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</si>
  <si>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</si>
  <si>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</si>
  <si>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</si>
  <si>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</si>
  <si>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</si>
  <si>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</si>
  <si>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</si>
  <si>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</si>
  <si>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</si>
  <si>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</si>
  <si>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</si>
  <si>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</si>
  <si>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</si>
  <si>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</si>
  <si>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</si>
  <si>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</si>
  <si>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</si>
  <si>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</si>
  <si>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</si>
  <si>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</si>
  <si>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</si>
  <si>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</si>
  <si>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</si>
  <si>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</si>
  <si>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</si>
  <si>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</si>
  <si>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</si>
  <si>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</si>
  <si>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</si>
  <si>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</si>
  <si>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</si>
  <si>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</si>
  <si>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</si>
  <si>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</si>
  <si>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</si>
  <si>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</si>
  <si>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</si>
  <si>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</si>
  <si>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</si>
  <si>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</si>
  <si>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</si>
  <si>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</si>
  <si>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</si>
  <si>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</si>
  <si>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</si>
  <si>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</si>
  <si>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</si>
  <si>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</si>
  <si>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</si>
  <si>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</si>
  <si>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</si>
  <si>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</si>
  <si>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</si>
  <si>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</si>
  <si>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</si>
  <si>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</si>
  <si>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</si>
  <si>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</si>
  <si>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</si>
  <si>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</si>
  <si>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</si>
  <si>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</si>
  <si>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</si>
  <si>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</si>
  <si>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</si>
  <si>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</si>
  <si>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</si>
  <si>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</si>
  <si>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</si>
  <si>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</si>
  <si>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</si>
  <si>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</si>
  <si>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</si>
  <si>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</si>
  <si>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</si>
  <si>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</si>
  <si>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</si>
  <si>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</si>
  <si>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</si>
  <si>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</si>
  <si>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</si>
  <si>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</si>
  <si>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</si>
  <si>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</si>
  <si>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</si>
  <si>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</si>
  <si>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</si>
  <si>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</si>
  <si>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</si>
  <si>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</si>
  <si>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</si>
  <si>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</si>
  <si>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</si>
  <si>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</si>
  <si>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</si>
  <si>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</si>
  <si>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</si>
  <si>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</si>
  <si>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</si>
  <si>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</si>
  <si>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</si>
  <si>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</si>
  <si>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</si>
  <si>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</si>
  <si>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</si>
  <si>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</si>
  <si>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</si>
  <si>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</si>
  <si>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</si>
  <si>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</si>
  <si>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</si>
  <si>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</si>
  <si>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</si>
  <si>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</si>
  <si>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</si>
  <si>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</si>
  <si>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</si>
  <si>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</si>
  <si>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</si>
  <si>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</si>
  <si>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</si>
  <si>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</si>
  <si>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</si>
  <si>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</si>
  <si>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</si>
  <si>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</si>
  <si>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</si>
  <si>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</si>
  <si>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</si>
  <si>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</si>
  <si>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</si>
  <si>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</si>
  <si>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</si>
  <si>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</si>
  <si>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</si>
  <si>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</si>
  <si>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</si>
  <si>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</si>
  <si>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</si>
  <si>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</si>
  <si>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</si>
  <si>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</si>
  <si>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</si>
  <si>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</si>
  <si>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</si>
  <si>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</si>
  <si>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</si>
  <si>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</si>
  <si>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</si>
  <si>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</si>
  <si>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</si>
  <si>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</si>
  <si>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</si>
  <si>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</si>
  <si>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</si>
  <si>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</si>
  <si>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</si>
  <si>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</si>
  <si>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</si>
  <si>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</si>
  <si>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</si>
  <si>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</si>
  <si>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</si>
  <si>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</si>
  <si>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</si>
  <si>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</si>
  <si>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</si>
  <si>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</si>
  <si>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</si>
  <si>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</si>
  <si>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</si>
  <si>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</si>
  <si>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</si>
  <si>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</si>
  <si>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</si>
  <si>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</si>
  <si>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</si>
  <si>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</si>
  <si>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</si>
  <si>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</si>
  <si>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</si>
  <si>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</si>
  <si>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</si>
  <si>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</si>
  <si>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</si>
  <si>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</si>
  <si>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</si>
  <si>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</si>
  <si>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</si>
  <si>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</si>
  <si>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</si>
  <si>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</si>
  <si>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</si>
  <si>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</si>
  <si>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</si>
  <si>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</si>
  <si>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</si>
  <si>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</si>
  <si>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</si>
  <si>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</si>
  <si>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</si>
  <si>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</si>
  <si>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</si>
  <si>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</si>
  <si>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</si>
  <si>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</si>
  <si>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</si>
  <si>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</si>
  <si>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</si>
  <si>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</si>
  <si>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</si>
  <si>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</si>
  <si>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</si>
  <si>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</si>
  <si>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</si>
  <si>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</si>
  <si>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</si>
  <si>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</si>
  <si>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</si>
  <si>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</si>
  <si>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</si>
  <si>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</si>
  <si>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</si>
  <si>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</si>
  <si>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</si>
  <si>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</si>
  <si>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</si>
  <si>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</si>
  <si>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</si>
  <si>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</si>
  <si>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</si>
  <si>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</si>
  <si>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</si>
  <si>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</si>
  <si>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</si>
  <si>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</si>
  <si>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</si>
  <si>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</si>
  <si>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</si>
  <si>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</si>
  <si>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</si>
  <si>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</si>
  <si>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</si>
  <si>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</si>
  <si>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</si>
  <si>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</si>
  <si>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</si>
  <si>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</si>
  <si>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</si>
  <si>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</si>
  <si>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</si>
  <si>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</si>
  <si>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</si>
  <si>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</si>
  <si>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</si>
  <si>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</si>
  <si>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</si>
  <si>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</si>
  <si>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</si>
  <si>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</si>
  <si>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</si>
  <si>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</si>
  <si>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</si>
  <si>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</si>
  <si>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</si>
  <si>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</si>
  <si>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</si>
  <si>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</si>
  <si>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</si>
  <si>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</si>
  <si>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</si>
  <si>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</si>
  <si>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</si>
  <si>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</si>
  <si>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</si>
  <si>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</si>
  <si>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</si>
  <si>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</si>
  <si>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</si>
  <si>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</si>
  <si>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</si>
  <si>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</si>
  <si>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</si>
  <si>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</si>
  <si>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</si>
  <si>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</si>
  <si>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</si>
  <si>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</si>
  <si>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</si>
  <si>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</si>
  <si>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</si>
  <si>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</si>
  <si>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</si>
  <si>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</si>
  <si>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</si>
  <si>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</si>
  <si>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</si>
  <si>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</si>
  <si>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</si>
  <si>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</si>
  <si>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</si>
  <si>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</si>
  <si>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</si>
  <si>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</si>
  <si>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</si>
  <si>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</si>
  <si>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</si>
  <si>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</si>
  <si>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</si>
  <si>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</si>
  <si>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</si>
  <si>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</si>
  <si>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</si>
  <si>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</si>
  <si>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</si>
  <si>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</si>
  <si>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</si>
  <si>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</si>
  <si>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</si>
  <si>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</si>
  <si>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</si>
  <si>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</si>
  <si>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</si>
  <si>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</si>
  <si>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</si>
  <si>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</si>
  <si>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</si>
  <si>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</si>
  <si>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</si>
  <si>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</si>
  <si>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</si>
  <si>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</si>
  <si>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</si>
  <si>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</si>
  <si>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</si>
  <si>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</si>
  <si>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</si>
  <si>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</si>
  <si>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</si>
  <si>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</si>
  <si>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</si>
  <si>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</si>
  <si>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</si>
  <si>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</si>
  <si>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</si>
  <si>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</si>
  <si>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</si>
  <si>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</si>
  <si>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</si>
  <si>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</si>
  <si>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</si>
  <si>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</si>
  <si>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</si>
  <si>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</si>
  <si>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</si>
  <si>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</si>
  <si>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</si>
  <si>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</si>
  <si>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</si>
  <si>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</si>
  <si>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</si>
  <si>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</si>
  <si>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</si>
  <si>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</si>
  <si>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</si>
  <si>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</si>
  <si>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</si>
  <si>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</si>
  <si>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</si>
  <si>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</si>
  <si>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</si>
  <si>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</si>
  <si>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</si>
  <si>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</si>
  <si>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</si>
  <si>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</si>
  <si>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</si>
  <si>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</si>
  <si>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</si>
  <si>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</si>
  <si>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</si>
  <si>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</si>
  <si>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</si>
  <si>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</si>
  <si>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</si>
  <si>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</si>
  <si>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</si>
  <si>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</si>
  <si>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</si>
  <si>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</si>
  <si>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</si>
  <si>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</si>
  <si>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</si>
  <si>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</si>
  <si>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</si>
  <si>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</si>
  <si>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</si>
  <si>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</si>
  <si>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</si>
  <si>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</si>
  <si>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</si>
  <si>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</si>
  <si>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</si>
  <si>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</si>
  <si>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</si>
  <si>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</si>
  <si>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</si>
  <si>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</si>
  <si>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</si>
  <si>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</si>
  <si>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</si>
  <si>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</si>
  <si>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</si>
  <si>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</si>
  <si>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</si>
  <si>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</si>
  <si>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</si>
  <si>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</si>
  <si>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</si>
  <si>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</si>
  <si>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</si>
  <si>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</si>
  <si>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</si>
  <si>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</si>
  <si>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</si>
  <si>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</si>
  <si>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</si>
  <si>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</si>
  <si>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</si>
  <si>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</si>
  <si>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</si>
  <si>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</si>
  <si>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</si>
  <si>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</si>
  <si>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</si>
  <si>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</si>
  <si>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</si>
  <si>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</si>
  <si>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</si>
  <si>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</si>
  <si>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</si>
  <si>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</si>
  <si>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</si>
  <si>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</si>
  <si>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</si>
  <si>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</si>
  <si>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</si>
  <si>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</si>
  <si>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</si>
  <si>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</si>
  <si>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</si>
  <si>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</si>
  <si>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</si>
  <si>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</si>
  <si>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</si>
  <si>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</si>
  <si>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</si>
  <si>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</si>
  <si>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</si>
  <si>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</si>
  <si>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</si>
  <si>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</si>
  <si>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</si>
  <si>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</si>
  <si>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</si>
  <si>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</si>
  <si>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</si>
  <si>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</si>
  <si>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</si>
  <si>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</si>
  <si>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</si>
  <si>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</si>
  <si>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</si>
  <si>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</si>
  <si>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</si>
  <si>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</si>
  <si>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</si>
  <si>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</si>
  <si>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</si>
  <si>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</si>
  <si>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</si>
  <si>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</si>
  <si>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</si>
  <si>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</si>
  <si>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</si>
  <si>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</si>
  <si>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</si>
  <si>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</si>
  <si>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</si>
  <si>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</si>
  <si>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</si>
  <si>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</si>
  <si>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</si>
  <si>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</si>
  <si>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</si>
  <si>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</si>
  <si>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</si>
  <si>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</si>
  <si>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</si>
  <si>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</si>
  <si>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</si>
  <si>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</si>
  <si>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</si>
  <si>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</si>
  <si>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</si>
  <si>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</si>
  <si>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</si>
  <si>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</si>
  <si>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</si>
  <si>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</si>
  <si>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</si>
  <si>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</si>
  <si>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</si>
  <si>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</si>
  <si>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</si>
  <si>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</si>
  <si>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</si>
  <si>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</si>
  <si>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</si>
  <si>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</si>
  <si>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</si>
  <si>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</si>
  <si>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</si>
  <si>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</si>
  <si>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</si>
  <si>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</si>
  <si>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</si>
  <si>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</si>
  <si>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</si>
  <si>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</si>
  <si>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</si>
  <si>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</si>
  <si>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</si>
  <si>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</si>
  <si>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</si>
  <si>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</si>
  <si>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</si>
  <si>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</si>
  <si>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</si>
  <si>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</si>
  <si>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</si>
  <si>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</si>
  <si>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</si>
  <si>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</si>
  <si>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</si>
  <si>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</si>
  <si>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</si>
  <si>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</si>
  <si>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</si>
  <si>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</si>
  <si>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</si>
  <si>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</si>
  <si>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</si>
  <si>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</si>
  <si>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</si>
  <si>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</si>
  <si>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</si>
  <si>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</si>
  <si>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</si>
  <si>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</si>
  <si>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</si>
  <si>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</si>
  <si>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</si>
  <si>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</si>
  <si>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</si>
  <si>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</si>
  <si>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</si>
  <si>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</si>
  <si>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</si>
  <si>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</si>
  <si>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</si>
  <si>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</si>
  <si>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</si>
  <si>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</si>
  <si>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</si>
  <si>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</si>
  <si>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</si>
  <si>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</si>
  <si>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</si>
  <si>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</si>
  <si>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</si>
  <si>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</si>
  <si>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</si>
  <si>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</si>
  <si>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</si>
  <si>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</si>
  <si>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</si>
  <si>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</si>
  <si>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</si>
  <si>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</si>
  <si>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</si>
  <si>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</si>
  <si>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</si>
  <si>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</si>
  <si>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</si>
  <si>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</si>
  <si>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</si>
  <si>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</si>
  <si>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</si>
  <si>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</si>
  <si>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</si>
  <si>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</si>
  <si>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</si>
  <si>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</si>
  <si>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</si>
  <si>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</si>
  <si>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</si>
  <si>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</si>
  <si>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</si>
  <si>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</si>
  <si>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</si>
  <si>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</si>
  <si>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</si>
  <si>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</si>
  <si>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</si>
  <si>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</si>
  <si>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</si>
  <si>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</si>
  <si>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</si>
  <si>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</si>
  <si>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</si>
  <si>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</si>
  <si>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</si>
  <si>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</si>
  <si>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</si>
  <si>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</si>
  <si>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</si>
  <si>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</si>
  <si>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</si>
  <si>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</si>
  <si>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</si>
  <si>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</si>
  <si>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</si>
  <si>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</si>
  <si>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</si>
  <si>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</si>
  <si>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</si>
  <si>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</si>
  <si>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</si>
  <si>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</si>
  <si>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</si>
  <si>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</si>
  <si>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</si>
  <si>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</si>
  <si>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</si>
  <si>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</si>
  <si>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</si>
  <si>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</si>
  <si>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</si>
  <si>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</si>
  <si>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</si>
  <si>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</si>
  <si>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</si>
  <si>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</si>
  <si>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</si>
  <si>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</si>
  <si>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</si>
  <si>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</si>
  <si>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</si>
  <si>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</si>
  <si>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</si>
  <si>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</si>
  <si>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</si>
  <si>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</si>
  <si>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</si>
  <si>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</si>
  <si>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</si>
  <si>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</si>
  <si>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</si>
  <si>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</si>
  <si>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</si>
  <si>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</si>
  <si>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</si>
  <si>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</si>
  <si>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</si>
  <si>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</si>
  <si>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</si>
  <si>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</si>
  <si>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</si>
  <si>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</si>
  <si>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</si>
  <si>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</si>
  <si>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</si>
  <si>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</si>
  <si>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</si>
  <si>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</si>
  <si>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</si>
  <si>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</si>
  <si>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</si>
  <si>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</si>
  <si>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</si>
  <si>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</si>
  <si>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</si>
  <si>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</si>
  <si>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</si>
  <si>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</si>
  <si>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</si>
  <si>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</si>
  <si>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</si>
  <si>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</si>
  <si>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</si>
  <si>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</si>
  <si>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</si>
  <si>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</si>
  <si>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</si>
  <si>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</si>
  <si>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</si>
  <si>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</si>
  <si>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</si>
  <si>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</si>
  <si>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</si>
  <si>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</si>
  <si>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</si>
  <si>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</si>
  <si>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</si>
  <si>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</si>
  <si>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</si>
  <si>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</si>
  <si>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</si>
  <si>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</si>
  <si>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</si>
  <si>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</si>
  <si>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</si>
  <si>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</si>
  <si>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</si>
  <si>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</si>
  <si>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</si>
  <si>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</si>
  <si>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</si>
  <si>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</si>
  <si>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</si>
  <si>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</si>
  <si>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</si>
  <si>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</si>
  <si>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</si>
  <si>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</si>
  <si>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</si>
  <si>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</si>
  <si>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</si>
  <si>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</si>
  <si>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</si>
  <si>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</si>
  <si>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</si>
  <si>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</si>
  <si>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</si>
  <si>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</si>
  <si>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</si>
  <si>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</si>
  <si>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</si>
  <si>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</si>
  <si>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</si>
  <si>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</si>
  <si>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</si>
  <si>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</si>
  <si>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</si>
  <si>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</si>
  <si>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</si>
  <si>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</si>
  <si>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</si>
  <si>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</si>
  <si>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</si>
  <si>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</si>
  <si>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</si>
  <si>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</si>
  <si>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</si>
  <si>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</si>
  <si>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</si>
  <si>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</si>
  <si>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</si>
  <si>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</si>
  <si>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</si>
  <si>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</si>
  <si>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</si>
  <si>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</si>
  <si>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</si>
  <si>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</si>
  <si>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</si>
  <si>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</si>
  <si>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</si>
  <si>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</si>
  <si>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</si>
  <si>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</si>
  <si>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</si>
  <si>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</si>
  <si>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</si>
  <si>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</si>
  <si>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</si>
  <si>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</si>
  <si>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</si>
  <si>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</si>
  <si>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</si>
  <si>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</si>
  <si>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</si>
  <si>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</si>
  <si>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</si>
  <si>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</si>
  <si>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</si>
  <si>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</si>
  <si>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</si>
  <si>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</si>
  <si>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</si>
  <si>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</si>
  <si>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</si>
  <si>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</si>
  <si>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</si>
  <si>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</si>
  <si>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</si>
  <si>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</si>
  <si>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</si>
  <si>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</si>
  <si>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</si>
  <si>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</si>
  <si>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</si>
  <si>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</si>
  <si>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</si>
  <si>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</si>
  <si>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</si>
  <si>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</si>
  <si>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</si>
  <si>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</si>
  <si>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</si>
  <si>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</si>
  <si>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</si>
  <si>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</si>
  <si>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</si>
  <si>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</si>
  <si>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</si>
  <si>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</si>
  <si>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</si>
  <si>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</si>
  <si>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</si>
  <si>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</si>
  <si>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</si>
  <si>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</si>
  <si>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</si>
  <si>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</si>
  <si>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</si>
  <si>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</si>
  <si>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</si>
  <si>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</si>
  <si>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</si>
  <si>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</si>
  <si>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</si>
  <si>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</si>
  <si>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</si>
  <si>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</si>
  <si>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</si>
  <si>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</si>
  <si>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</si>
  <si>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</si>
  <si>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</si>
  <si>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</si>
  <si>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</si>
  <si>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</si>
  <si>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</si>
  <si>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</si>
  <si>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</si>
  <si>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</si>
  <si>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</si>
  <si>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</si>
  <si>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</si>
  <si>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</si>
  <si>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</si>
  <si>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</si>
  <si>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</si>
  <si>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</si>
  <si>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</si>
  <si>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</si>
  <si>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</si>
  <si>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</si>
  <si>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</si>
  <si>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</si>
  <si>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</si>
  <si>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</si>
  <si>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</si>
  <si>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</si>
  <si>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</si>
  <si>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</si>
  <si>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</si>
  <si>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</si>
  <si>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</si>
  <si>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</si>
  <si>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</si>
  <si>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</si>
  <si>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</si>
  <si>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</si>
  <si>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</si>
  <si>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</si>
  <si>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</si>
  <si>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</si>
  <si>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</si>
  <si>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</si>
  <si>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</si>
  <si>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</si>
  <si>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</si>
  <si>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</si>
  <si>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</si>
  <si>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</si>
  <si>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</si>
  <si>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</si>
  <si>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</si>
  <si>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</si>
  <si>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</si>
  <si>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</si>
  <si>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</si>
  <si>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</si>
  <si>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</si>
  <si>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</si>
  <si>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</si>
  <si>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</si>
  <si>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</si>
  <si>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</si>
  <si>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</si>
  <si>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</si>
  <si>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</si>
  <si>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</si>
  <si>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</si>
  <si>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</si>
  <si>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</si>
  <si>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</si>
  <si>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</si>
  <si>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</si>
  <si>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</si>
  <si>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</si>
  <si>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</si>
  <si>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</si>
  <si>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</si>
  <si>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</si>
  <si>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</si>
  <si>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</si>
  <si>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</si>
  <si>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</si>
  <si>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</si>
  <si>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</si>
  <si>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</si>
  <si>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</si>
  <si>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</si>
  <si>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</si>
  <si>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</si>
  <si>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</si>
  <si>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</si>
  <si>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</si>
  <si>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</si>
  <si>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</si>
  <si>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</si>
  <si>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</si>
  <si>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</si>
  <si>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</si>
  <si>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</si>
  <si>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</si>
  <si>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</si>
  <si>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</si>
  <si>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</si>
  <si>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</si>
  <si>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</si>
  <si>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</si>
  <si>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</si>
  <si>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</si>
  <si>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</si>
  <si>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</si>
  <si>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</si>
  <si>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</si>
  <si>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</si>
  <si>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</si>
  <si>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</si>
  <si>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</si>
  <si>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</si>
  <si>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</si>
  <si>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</si>
  <si>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</si>
  <si>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</si>
  <si>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</si>
  <si>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</si>
  <si>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</si>
  <si>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</si>
  <si>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</si>
  <si>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</si>
  <si>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</si>
  <si>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</si>
  <si>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</si>
  <si>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</si>
  <si>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</si>
  <si>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</si>
  <si>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</si>
  <si>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</si>
  <si>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</si>
  <si>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</si>
  <si>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</si>
  <si>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</si>
  <si>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</si>
  <si>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</si>
  <si>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</si>
  <si>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</si>
  <si>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</si>
  <si>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</si>
  <si>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</si>
  <si>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</si>
  <si>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</si>
  <si>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</si>
  <si>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</si>
  <si>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</si>
  <si>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</si>
  <si>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</si>
  <si>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</si>
  <si>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</si>
  <si>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</si>
  <si>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</si>
  <si>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</si>
  <si>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</si>
  <si>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</si>
  <si>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</si>
  <si>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</si>
  <si>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</si>
  <si>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</si>
  <si>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</si>
  <si>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</si>
  <si>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</si>
  <si>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</si>
  <si>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</si>
  <si>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</si>
  <si>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</si>
  <si>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</si>
  <si>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</si>
  <si>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</si>
  <si>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</si>
  <si>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</si>
  <si>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</si>
  <si>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</si>
  <si>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</si>
  <si>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</si>
  <si>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</si>
  <si>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</si>
  <si>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</si>
  <si>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</si>
  <si>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</si>
  <si>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</si>
  <si>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</si>
  <si>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</si>
  <si>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</si>
  <si>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</si>
  <si>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</si>
  <si>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</si>
  <si>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</si>
  <si>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</si>
  <si>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</si>
  <si>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</si>
  <si>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</si>
  <si>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</si>
  <si>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</si>
  <si>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</si>
  <si>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</si>
  <si>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</si>
  <si>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</si>
  <si>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</si>
  <si>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</si>
  <si>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</si>
  <si>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</si>
  <si>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</si>
  <si>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</si>
  <si>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</si>
  <si>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</si>
  <si>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</si>
  <si>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</si>
  <si>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</si>
  <si>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</si>
  <si>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</si>
  <si>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</si>
  <si>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</si>
  <si>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</si>
  <si>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</si>
  <si>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</si>
  <si>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</si>
  <si>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</si>
  <si>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</si>
  <si>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</si>
  <si>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</si>
  <si>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</si>
  <si>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</si>
  <si>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</si>
  <si>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</si>
  <si>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</si>
  <si>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</si>
  <si>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</si>
  <si>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</si>
  <si>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</si>
  <si>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</si>
  <si>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</si>
  <si>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</si>
  <si>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</si>
  <si>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</si>
  <si>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</si>
  <si>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</si>
  <si>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</si>
  <si>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</si>
  <si>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</si>
  <si>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</si>
  <si>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</si>
  <si>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</si>
  <si>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</si>
  <si>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</si>
  <si>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</si>
  <si>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</si>
  <si>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</si>
  <si>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</si>
  <si>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</si>
  <si>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</si>
  <si>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</si>
  <si>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</si>
  <si>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</si>
  <si>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</si>
  <si>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</si>
  <si>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</si>
  <si>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</si>
  <si>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</si>
  <si>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</si>
  <si>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</si>
  <si>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</si>
  <si>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</si>
  <si>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</si>
  <si>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</si>
  <si>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</si>
  <si>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</si>
  <si>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</si>
  <si>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</si>
  <si>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</si>
  <si>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</si>
  <si>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</si>
  <si>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</si>
  <si>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</si>
  <si>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</si>
  <si>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</si>
  <si>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</si>
  <si>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</si>
  <si>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</si>
  <si>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</si>
  <si>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</si>
  <si>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</si>
  <si>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</si>
  <si>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</si>
  <si>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</si>
  <si>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</si>
  <si>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</si>
  <si>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</si>
  <si>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</si>
  <si>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</si>
  <si>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</si>
  <si>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</si>
  <si>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</si>
  <si>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</si>
  <si>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</si>
  <si>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</si>
  <si>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</si>
  <si>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</si>
  <si>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</si>
  <si>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</si>
  <si>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</si>
  <si>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</si>
  <si>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</si>
  <si>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</si>
  <si>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</si>
  <si>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</si>
  <si>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</si>
  <si>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</si>
  <si>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</si>
  <si>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</si>
  <si>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</si>
  <si>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</si>
  <si>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</si>
  <si>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</si>
  <si>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</si>
  <si>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</si>
  <si>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</si>
  <si>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</si>
  <si>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</si>
  <si>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</si>
  <si>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</si>
  <si>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</si>
  <si>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</si>
  <si>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</si>
  <si>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</si>
  <si>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</si>
  <si>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</si>
  <si>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</si>
  <si>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</si>
  <si>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</si>
  <si>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</si>
  <si>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</si>
  <si>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</si>
  <si>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</si>
  <si>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</si>
  <si>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</si>
  <si>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</si>
  <si>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</si>
  <si>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</si>
  <si>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</si>
  <si>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</si>
  <si>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</si>
  <si>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</si>
  <si>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</si>
  <si>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</si>
  <si>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</si>
  <si>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</si>
  <si>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</si>
  <si>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</si>
  <si>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</si>
  <si>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</si>
  <si>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</si>
  <si>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</si>
  <si>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</si>
  <si>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</si>
  <si>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</si>
  <si>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</si>
  <si>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</si>
  <si>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</si>
  <si>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</si>
  <si>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</si>
  <si>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</si>
  <si>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</si>
  <si>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</si>
  <si>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</si>
  <si>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</si>
  <si>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</si>
  <si>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</si>
  <si>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</si>
  <si>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</si>
  <si>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</si>
  <si>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</si>
  <si>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</si>
  <si>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</si>
  <si>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</si>
  <si>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</si>
  <si>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</si>
  <si>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</si>
  <si>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</si>
  <si>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</si>
  <si>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</si>
  <si>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</si>
  <si>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</si>
  <si>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</si>
  <si>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</si>
  <si>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</si>
  <si>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</si>
  <si>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</si>
  <si>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</si>
  <si>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</si>
  <si>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</si>
  <si>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</si>
  <si>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</si>
  <si>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</si>
  <si>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</si>
  <si>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</si>
  <si>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</si>
  <si>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</si>
  <si>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</si>
  <si>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</si>
  <si>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</si>
  <si>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</si>
  <si>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</si>
  <si>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</si>
  <si>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</si>
  <si>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</si>
  <si>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</si>
  <si>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</si>
  <si>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</si>
  <si>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</si>
  <si>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</si>
  <si>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</si>
  <si>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</si>
  <si>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</si>
  <si>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</si>
  <si>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</si>
  <si>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</si>
  <si>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</si>
  <si>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</si>
  <si>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</si>
  <si>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</si>
  <si>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</si>
  <si>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</si>
  <si>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</si>
  <si>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</si>
  <si>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</si>
  <si>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</si>
  <si>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</si>
  <si>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</si>
  <si>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</si>
  <si>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</si>
  <si>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</si>
  <si>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</si>
  <si>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</si>
  <si>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</si>
  <si>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</si>
  <si>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</si>
  <si>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</si>
  <si>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</si>
  <si>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</si>
  <si>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</si>
  <si>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</si>
  <si>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</si>
  <si>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</si>
  <si>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</si>
  <si>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</si>
  <si>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</si>
  <si>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</si>
  <si>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</si>
  <si>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</si>
  <si>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</si>
  <si>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</si>
  <si>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</si>
  <si>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</si>
  <si>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</si>
  <si>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</si>
  <si>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</si>
  <si>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</si>
  <si>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</si>
  <si>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</si>
  <si>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</si>
  <si>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</si>
  <si>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</si>
  <si>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</si>
  <si>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</si>
  <si>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</si>
  <si>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</si>
  <si>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</si>
  <si>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</si>
  <si>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</si>
  <si>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</si>
  <si>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</si>
  <si>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</si>
  <si>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</si>
  <si>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</si>
  <si>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</si>
  <si>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</si>
  <si>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</si>
  <si>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</si>
  <si>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</si>
  <si>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</si>
  <si>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</si>
  <si>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</si>
  <si>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</si>
  <si>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</si>
  <si>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</si>
  <si>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</si>
  <si>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</si>
  <si>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</si>
  <si>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</si>
  <si>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</si>
  <si>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</si>
  <si>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</si>
  <si>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</si>
  <si>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</si>
  <si>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</si>
  <si>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</si>
  <si>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</si>
  <si>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</si>
  <si>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</si>
  <si>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</si>
  <si>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</si>
  <si>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</si>
  <si>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</si>
  <si>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</si>
  <si>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</si>
  <si>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</si>
  <si>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</si>
  <si>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</si>
  <si>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</si>
  <si>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</si>
  <si>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</si>
  <si>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</si>
  <si>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</si>
  <si>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</si>
  <si>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</si>
  <si>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</si>
  <si>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</si>
  <si>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</si>
  <si>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</si>
  <si>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</si>
  <si>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</si>
  <si>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</si>
  <si>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</si>
  <si>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</si>
  <si>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</si>
  <si>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</si>
  <si>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</si>
  <si>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</si>
  <si>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</si>
  <si>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</si>
  <si>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</si>
  <si>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</si>
  <si>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</si>
  <si>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</si>
  <si>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</si>
  <si>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</si>
  <si>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</si>
  <si>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</si>
  <si>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</si>
  <si>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</si>
  <si>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</si>
  <si>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</si>
  <si>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</si>
  <si>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</si>
  <si>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</si>
  <si>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</si>
  <si>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</si>
  <si>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</si>
  <si>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</si>
  <si>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</si>
  <si>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</si>
  <si>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</si>
  <si>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</si>
  <si>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</si>
  <si>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</si>
  <si>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</si>
  <si>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</si>
  <si>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</si>
  <si>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</si>
  <si>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</si>
  <si>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</si>
  <si>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</si>
  <si>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</si>
  <si>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</si>
  <si>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</si>
  <si>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</si>
  <si>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</si>
  <si>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</si>
  <si>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</si>
  <si>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</si>
  <si>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</si>
  <si>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</si>
  <si>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</si>
  <si>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</si>
  <si>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</si>
  <si>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</si>
  <si>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</si>
  <si>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</si>
  <si>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</si>
  <si>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</si>
  <si>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</si>
  <si>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</si>
  <si>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</si>
  <si>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</si>
  <si>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</si>
  <si>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</si>
  <si>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</si>
  <si>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</si>
  <si>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</si>
  <si>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</si>
  <si>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</si>
  <si>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</si>
  <si>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</si>
  <si>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</si>
  <si>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</si>
  <si>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</si>
  <si>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</si>
  <si>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</si>
  <si>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</si>
  <si>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</si>
  <si>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</si>
  <si>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</si>
  <si>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</si>
  <si>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</si>
  <si>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</si>
  <si>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</si>
  <si>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</si>
  <si>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</si>
  <si>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</si>
  <si>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</si>
  <si>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</si>
  <si>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</si>
  <si>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</si>
  <si>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</si>
  <si>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</si>
  <si>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</si>
  <si>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</si>
  <si>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</si>
  <si>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</si>
  <si>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</si>
  <si>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</si>
  <si>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</si>
  <si>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</si>
  <si>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</si>
  <si>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</si>
  <si>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</si>
  <si>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</si>
  <si>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</si>
  <si>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</si>
  <si>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</si>
  <si>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</si>
  <si>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</si>
  <si>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</si>
  <si>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</si>
  <si>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</si>
  <si>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</si>
  <si>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</si>
  <si>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</si>
  <si>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</si>
  <si>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</si>
  <si>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</si>
  <si>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</si>
  <si>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</si>
  <si>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</si>
  <si>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</si>
  <si>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</si>
  <si>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</si>
  <si>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</si>
  <si>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</si>
  <si>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</si>
  <si>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</si>
  <si>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</si>
  <si>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</si>
  <si>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</si>
  <si>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</si>
  <si>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</si>
  <si>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</si>
  <si>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</si>
  <si>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</si>
  <si>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</si>
  <si>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</si>
  <si>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</si>
  <si>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</si>
  <si>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</si>
  <si>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</si>
  <si>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</si>
  <si>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</si>
  <si>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</si>
  <si>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</si>
  <si>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</si>
  <si>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</si>
  <si>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</si>
  <si>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</si>
  <si>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</si>
  <si>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</si>
  <si>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</si>
  <si>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</si>
  <si>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</si>
  <si>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</si>
  <si>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</si>
  <si>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</si>
  <si>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</si>
  <si>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</si>
  <si>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</si>
  <si>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</si>
  <si>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</si>
  <si>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</si>
  <si>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</si>
  <si>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</si>
  <si>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</si>
  <si>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</si>
  <si>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</si>
  <si>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</si>
  <si>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</si>
  <si>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</si>
  <si>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</si>
  <si>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</si>
  <si>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</si>
  <si>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</si>
  <si>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</si>
  <si>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</si>
  <si>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</si>
  <si>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</si>
  <si>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</si>
  <si>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</si>
  <si>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</si>
  <si>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</si>
  <si>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</si>
  <si>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</si>
  <si>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</si>
  <si>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</si>
  <si>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</si>
  <si>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</si>
  <si>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</si>
  <si>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</si>
  <si>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</si>
  <si>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</si>
  <si>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</si>
  <si>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</si>
  <si>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</si>
  <si>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</si>
  <si>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</si>
  <si>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</si>
  <si>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</si>
  <si>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</si>
  <si>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</si>
  <si>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</si>
  <si>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</si>
  <si>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</si>
  <si>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</si>
  <si>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</si>
  <si>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</si>
  <si>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</si>
  <si>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</si>
  <si>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</si>
  <si>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</si>
  <si>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</si>
  <si>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</si>
  <si>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</si>
  <si>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</si>
  <si>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</si>
  <si>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</si>
  <si>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</si>
  <si>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</si>
  <si>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</si>
  <si>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</si>
  <si>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</si>
  <si>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</si>
  <si>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</si>
  <si>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</si>
  <si>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</si>
  <si>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</si>
  <si>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</si>
  <si>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</si>
  <si>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</si>
  <si>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</si>
  <si>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</si>
  <si>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</si>
  <si>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</si>
  <si>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</si>
  <si>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</si>
  <si>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</si>
  <si>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</si>
  <si>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</si>
  <si>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</si>
  <si>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</si>
  <si>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</si>
  <si>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</si>
  <si>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</si>
  <si>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</si>
  <si>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</si>
  <si>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</si>
  <si>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</si>
  <si>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</si>
  <si>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</si>
  <si>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</si>
  <si>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</si>
  <si>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</si>
  <si>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</si>
  <si>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</si>
  <si>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</si>
  <si>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</si>
  <si>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</si>
  <si>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</si>
  <si>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</si>
  <si>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</si>
  <si>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</si>
  <si>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</si>
  <si>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</si>
  <si>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</si>
  <si>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</si>
  <si>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</si>
  <si>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</si>
  <si>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</si>
  <si>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</si>
  <si>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</si>
  <si>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</si>
  <si>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</si>
  <si>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</si>
  <si>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</si>
  <si>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</si>
  <si>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</si>
  <si>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</si>
  <si>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</si>
  <si>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</si>
  <si>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</si>
  <si>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</si>
  <si>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</si>
  <si>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</si>
  <si>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</si>
  <si>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</si>
  <si>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</si>
  <si>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</si>
  <si>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</si>
  <si>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</si>
  <si>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</si>
  <si>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</si>
  <si>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</si>
  <si>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</si>
  <si>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</si>
  <si>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</si>
  <si>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</si>
  <si>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</si>
  <si>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</si>
  <si>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</si>
  <si>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</si>
  <si>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</si>
  <si>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</si>
  <si>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</si>
  <si>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</si>
  <si>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</si>
  <si>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</si>
  <si>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</si>
  <si>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</si>
  <si>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</si>
  <si>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</si>
  <si>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</si>
  <si>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</si>
  <si>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</si>
  <si>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</si>
  <si>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</si>
  <si>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</si>
  <si>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</si>
  <si>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</si>
  <si>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</si>
  <si>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</si>
  <si>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</si>
  <si>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</si>
  <si>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</si>
  <si>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</si>
  <si>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</si>
  <si>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</si>
  <si>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</si>
  <si>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</si>
  <si>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</si>
  <si>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</si>
  <si>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</si>
  <si>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</si>
  <si>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</si>
  <si>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</si>
  <si>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</si>
  <si>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</si>
  <si>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</si>
  <si>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</si>
  <si>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</si>
  <si>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</si>
  <si>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</si>
  <si>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</si>
  <si>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</si>
  <si>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</si>
  <si>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</si>
  <si>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</si>
  <si>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</si>
  <si>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</si>
  <si>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</si>
  <si>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</si>
  <si>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</si>
  <si>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</si>
  <si>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</si>
  <si>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</si>
  <si>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</si>
  <si>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</si>
  <si>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</si>
  <si>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</si>
  <si>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</si>
  <si>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</si>
  <si>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</si>
  <si>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</si>
  <si>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</si>
  <si>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</si>
  <si>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</si>
  <si>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</si>
  <si>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</si>
  <si>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</si>
  <si>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</si>
  <si>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</si>
  <si>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</si>
  <si>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</si>
  <si>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</si>
  <si>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</si>
  <si>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</si>
  <si>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</si>
  <si>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</si>
  <si>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</si>
  <si>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</si>
  <si>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</si>
  <si>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</si>
  <si>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</si>
  <si>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</si>
  <si>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</si>
  <si>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</si>
  <si>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</si>
  <si>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</si>
  <si>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</si>
  <si>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</si>
  <si>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</si>
  <si>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</si>
  <si>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</si>
  <si>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</si>
  <si>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</si>
  <si>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</si>
  <si>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</si>
  <si>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</si>
  <si>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</si>
  <si>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</si>
  <si>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</si>
  <si>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</si>
  <si>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</si>
  <si>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</si>
  <si>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</si>
  <si>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</si>
  <si>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</si>
  <si>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</si>
  <si>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</si>
  <si>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</si>
  <si>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</si>
  <si>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</si>
  <si>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</si>
  <si>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</si>
  <si>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</si>
  <si>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</si>
  <si>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</si>
  <si>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</si>
  <si>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</si>
  <si>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</si>
  <si>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</si>
  <si>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</si>
  <si>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</si>
  <si>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</si>
  <si>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</si>
  <si>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</si>
  <si>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</si>
  <si>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</si>
  <si>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</si>
  <si>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</si>
  <si>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</si>
  <si>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</si>
  <si>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</si>
  <si>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</si>
  <si>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</si>
  <si>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</si>
  <si>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</si>
  <si>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</si>
  <si>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</si>
  <si>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</si>
  <si>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</si>
  <si>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</si>
  <si>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</si>
  <si>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</si>
  <si>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</si>
  <si>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</si>
  <si>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</si>
  <si>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</si>
  <si>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</si>
  <si>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</si>
  <si>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</si>
  <si>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</si>
  <si>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</si>
  <si>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</si>
  <si>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</si>
  <si>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</si>
  <si>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</si>
  <si>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</si>
  <si>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</si>
  <si>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</si>
  <si>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</si>
  <si>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</si>
  <si>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</si>
  <si>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</si>
  <si>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</si>
  <si>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</si>
  <si>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</si>
  <si>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</si>
  <si>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</si>
  <si>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</si>
  <si>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</si>
  <si>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</si>
  <si>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</si>
  <si>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</si>
  <si>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</si>
  <si>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</si>
  <si>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</si>
  <si>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</si>
  <si>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</si>
  <si>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</si>
  <si>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</si>
  <si>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</si>
  <si>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</si>
  <si>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</si>
  <si>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</si>
  <si>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</si>
  <si>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</si>
  <si>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</si>
  <si>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</si>
  <si>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</si>
  <si>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</si>
  <si>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</si>
  <si>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</si>
  <si>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</si>
  <si>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</si>
  <si>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</si>
  <si>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</si>
  <si>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</si>
  <si>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</si>
  <si>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</si>
  <si>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</si>
  <si>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</si>
  <si>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</si>
  <si>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</si>
  <si>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</si>
  <si>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</si>
  <si>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</si>
  <si>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</si>
  <si>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</si>
  <si>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</si>
  <si>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</si>
  <si>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</si>
  <si>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</si>
  <si>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</si>
  <si>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</si>
  <si>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</si>
  <si>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</si>
  <si>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</si>
  <si>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</si>
  <si>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</si>
  <si>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</si>
  <si>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</si>
  <si>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</si>
  <si>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</si>
  <si>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</si>
  <si>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</si>
  <si>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</si>
  <si>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</si>
  <si>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</si>
  <si>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</si>
  <si>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</si>
  <si>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</si>
  <si>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</si>
  <si>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</si>
  <si>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</si>
  <si>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</si>
  <si>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</si>
  <si>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</si>
  <si>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</si>
  <si>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</si>
  <si>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</si>
  <si>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</si>
  <si>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</si>
  <si>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</si>
  <si>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</si>
  <si>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</si>
  <si>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</si>
  <si>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</si>
  <si>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</si>
  <si>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</si>
  <si>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</si>
  <si>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</si>
  <si>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</si>
  <si>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</si>
  <si>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</si>
  <si>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</si>
  <si>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</si>
  <si>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</si>
  <si>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</si>
  <si>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</si>
  <si>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</si>
  <si>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</si>
  <si>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</si>
  <si>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</si>
  <si>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</si>
  <si>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</si>
  <si>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</si>
  <si>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</si>
  <si>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</si>
  <si>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</si>
  <si>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</si>
  <si>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</si>
  <si>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</si>
  <si>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</si>
  <si>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</si>
  <si>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</si>
  <si>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</si>
  <si>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</si>
  <si>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</si>
  <si>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</si>
  <si>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</si>
  <si>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</si>
  <si>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</si>
  <si>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</si>
  <si>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</si>
  <si>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</si>
  <si>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</si>
  <si>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</si>
  <si>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</si>
  <si>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</si>
  <si>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</si>
  <si>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</si>
  <si>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</si>
  <si>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</si>
  <si>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</si>
  <si>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</si>
  <si>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</si>
  <si>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</si>
  <si>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</si>
  <si>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</si>
  <si>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</si>
  <si>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</si>
  <si>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</si>
  <si>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</si>
  <si>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</si>
  <si>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</si>
  <si>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</si>
  <si>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</si>
  <si>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</si>
  <si>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</si>
  <si>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</si>
  <si>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</si>
  <si>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</si>
  <si>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</si>
  <si>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</si>
  <si>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</si>
  <si>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</si>
  <si>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</si>
  <si>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</si>
  <si>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</si>
  <si>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</si>
  <si>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</si>
  <si>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</si>
  <si>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</si>
  <si>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</si>
  <si>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</si>
  <si>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</si>
  <si>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</si>
  <si>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</si>
  <si>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</si>
  <si>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</si>
  <si>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</si>
  <si>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</si>
  <si>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</si>
  <si>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</si>
  <si>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</si>
  <si>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</si>
  <si>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</si>
  <si>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</si>
  <si>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</si>
  <si>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</si>
  <si>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</si>
  <si>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</si>
  <si>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</si>
  <si>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</si>
  <si>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</si>
  <si>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</si>
  <si>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</si>
  <si>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</si>
  <si>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</si>
  <si>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</si>
  <si>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</si>
  <si>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</si>
  <si>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</si>
  <si>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</si>
  <si>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</si>
  <si>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</si>
  <si>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</si>
  <si>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</si>
  <si>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</si>
  <si>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</si>
  <si>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</si>
  <si>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</si>
  <si>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</si>
  <si>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</si>
  <si>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</si>
  <si>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</si>
  <si>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</si>
  <si>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</si>
  <si>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</si>
  <si>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</si>
  <si>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</si>
  <si>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</si>
  <si>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</si>
  <si>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</si>
  <si>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</si>
  <si>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</si>
  <si>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</si>
  <si>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</si>
  <si>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</si>
  <si>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</si>
  <si>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</si>
  <si>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</si>
  <si>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</si>
  <si>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</si>
  <si>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</si>
  <si>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</si>
  <si>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</si>
  <si>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</si>
  <si>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</si>
  <si>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</si>
  <si>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</si>
  <si>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</si>
  <si>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</si>
  <si>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</si>
  <si>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</si>
  <si>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</si>
  <si>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</si>
  <si>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</si>
  <si>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</si>
  <si>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</si>
  <si>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</si>
  <si>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</si>
  <si>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</si>
  <si>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</si>
  <si>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</si>
  <si>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</si>
  <si>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</si>
  <si>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</si>
  <si>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</si>
  <si>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</si>
  <si>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</si>
  <si>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</si>
  <si>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</si>
  <si>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</si>
  <si>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</si>
  <si>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</si>
  <si>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</si>
  <si>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</si>
  <si>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</si>
  <si>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</si>
  <si>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</si>
  <si>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</si>
  <si>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</si>
  <si>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</si>
  <si>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</si>
  <si>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</si>
  <si>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</si>
  <si>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</si>
  <si>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</si>
  <si>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</si>
  <si>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</si>
  <si>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</si>
  <si>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</si>
  <si>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</si>
  <si>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</si>
  <si>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</si>
  <si>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</si>
  <si>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</si>
  <si>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</si>
  <si>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</si>
  <si>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</si>
  <si>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</si>
  <si>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</si>
  <si>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</si>
  <si>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</si>
  <si>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</si>
  <si>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</si>
  <si>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</si>
  <si>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</si>
  <si>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</si>
  <si>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</si>
  <si>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</si>
  <si>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</si>
  <si>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</si>
  <si>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</si>
  <si>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</si>
  <si>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</si>
  <si>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</si>
  <si>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</si>
  <si>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</si>
  <si>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</si>
  <si>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</si>
  <si>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</si>
  <si>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</si>
  <si>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</si>
  <si>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</si>
  <si>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</si>
  <si>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</si>
  <si>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</si>
  <si>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</si>
  <si>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</si>
  <si>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</si>
  <si>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</si>
  <si>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</si>
  <si>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</si>
  <si>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</si>
  <si>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</si>
  <si>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</si>
  <si>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</si>
  <si>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</si>
  <si>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</si>
  <si>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</si>
  <si>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</si>
  <si>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</si>
  <si>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</si>
  <si>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</si>
  <si>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</si>
  <si>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</si>
  <si>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</si>
  <si>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</si>
  <si>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</si>
  <si>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</si>
  <si>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</si>
  <si>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</si>
  <si>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</si>
  <si>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</si>
  <si>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</si>
  <si>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</si>
  <si>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</si>
  <si>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</si>
  <si>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</si>
  <si>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</si>
  <si>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</si>
  <si>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</si>
  <si>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</si>
  <si>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</si>
  <si>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</si>
  <si>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</si>
  <si>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</si>
  <si>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</si>
  <si>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</si>
  <si>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</si>
  <si>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</si>
  <si>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</si>
  <si>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</si>
  <si>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</si>
  <si>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</si>
  <si>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</si>
  <si>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</si>
  <si>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</si>
  <si>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</si>
  <si>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</si>
  <si>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</si>
  <si>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</si>
  <si>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</si>
  <si>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</si>
  <si>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</si>
  <si>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</si>
  <si>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</si>
  <si>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</si>
  <si>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</si>
  <si>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</si>
  <si>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</si>
  <si>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</si>
  <si>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</si>
  <si>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</si>
  <si>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</si>
  <si>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</si>
  <si>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</si>
  <si>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</si>
  <si>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</si>
  <si>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</si>
  <si>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</si>
  <si>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</si>
  <si>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</si>
  <si>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</si>
  <si>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</si>
  <si>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</si>
  <si>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</si>
  <si>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</si>
  <si>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</si>
  <si>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</si>
  <si>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</si>
  <si>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</si>
  <si>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</si>
  <si>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</si>
  <si>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</si>
  <si>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</si>
  <si>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</si>
  <si>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</si>
  <si>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</si>
  <si>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</si>
  <si>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</si>
  <si>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</si>
  <si>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</si>
  <si>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</si>
  <si>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</si>
  <si>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</si>
  <si>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</si>
  <si>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</si>
  <si>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</si>
  <si>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</si>
  <si>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</si>
  <si>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</si>
  <si>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</si>
  <si>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</si>
  <si>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</si>
  <si>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</si>
  <si>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</si>
  <si>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</si>
  <si>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</si>
  <si>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</si>
  <si>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</si>
  <si>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</si>
  <si>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</si>
  <si>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</si>
  <si>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</si>
  <si>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</si>
  <si>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</si>
  <si>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</si>
  <si>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</si>
  <si>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</si>
  <si>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</si>
  <si>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</si>
  <si>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</si>
  <si>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</si>
  <si>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</si>
  <si>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</si>
  <si>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</si>
  <si>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</si>
  <si>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</si>
  <si>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</si>
  <si>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</si>
  <si>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</si>
  <si>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</si>
  <si>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</si>
  <si>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</si>
  <si>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</si>
  <si>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</si>
  <si>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</si>
  <si>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</si>
  <si>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</si>
  <si>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</si>
  <si>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</si>
  <si>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</si>
  <si>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</si>
  <si>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</si>
  <si>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</si>
  <si>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</si>
  <si>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</si>
  <si>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</si>
  <si>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</si>
  <si>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</si>
  <si>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</si>
  <si>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</si>
  <si>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</si>
  <si>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</si>
  <si>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</si>
  <si>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</si>
  <si>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</si>
  <si>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</si>
  <si>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</si>
  <si>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</si>
  <si>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</si>
  <si>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</si>
  <si>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</si>
  <si>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</si>
  <si>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</si>
  <si>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</si>
  <si>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</si>
  <si>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</si>
  <si>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</si>
  <si>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</si>
  <si>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</si>
  <si>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</si>
  <si>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</si>
  <si>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</si>
  <si>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</si>
  <si>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</si>
  <si>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</si>
  <si>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</si>
  <si>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</si>
  <si>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</si>
  <si>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</si>
  <si>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</si>
  <si>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</si>
  <si>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</si>
  <si>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</si>
  <si>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</si>
  <si>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</si>
  <si>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</si>
  <si>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</si>
  <si>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</si>
  <si>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</si>
  <si>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</si>
  <si>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</si>
  <si>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</si>
  <si>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</si>
  <si>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</si>
  <si>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</si>
  <si>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</si>
  <si>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</si>
  <si>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</si>
  <si>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</si>
  <si>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</si>
  <si>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</si>
  <si>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</si>
  <si>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</si>
  <si>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</si>
  <si>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</si>
  <si>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</si>
  <si>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</si>
  <si>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</si>
  <si>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</si>
  <si>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</si>
  <si>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</si>
  <si>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</si>
  <si>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</si>
  <si>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</si>
  <si>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</si>
  <si>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</si>
  <si>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</si>
  <si>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</si>
  <si>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</si>
  <si>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</si>
  <si>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</si>
  <si>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</si>
  <si>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</si>
  <si>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</si>
  <si>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</si>
  <si>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</si>
  <si>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</si>
  <si>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</si>
  <si>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</si>
  <si>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</si>
  <si>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</si>
  <si>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</si>
  <si>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</si>
  <si>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</si>
  <si>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</si>
  <si>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</si>
  <si>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</si>
  <si>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</si>
  <si>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</si>
  <si>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</si>
  <si>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</si>
  <si>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</si>
  <si>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</si>
  <si>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</si>
  <si>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</si>
  <si>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</si>
  <si>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</si>
  <si>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</si>
  <si>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</si>
  <si>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</si>
  <si>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</si>
  <si>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</si>
  <si>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</si>
  <si>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</si>
  <si>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</si>
  <si>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</si>
  <si>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</si>
  <si>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</si>
  <si>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</si>
  <si>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</si>
  <si>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</si>
  <si>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</si>
  <si>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</si>
  <si>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</si>
  <si>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</si>
  <si>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</si>
  <si>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</si>
  <si>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</si>
  <si>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</si>
  <si>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</si>
  <si>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</si>
  <si>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</si>
  <si>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</si>
  <si>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</si>
  <si>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</si>
  <si>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</si>
  <si>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</si>
  <si>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</si>
  <si>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</si>
  <si>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</si>
  <si>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</si>
  <si>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</si>
  <si>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</si>
  <si>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</si>
  <si>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</si>
  <si>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</si>
  <si>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</si>
  <si>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</si>
  <si>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</si>
  <si>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</si>
  <si>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</si>
  <si>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</si>
  <si>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</si>
  <si>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</si>
  <si>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</si>
  <si>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</si>
  <si>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</si>
  <si>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</si>
  <si>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</si>
  <si>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</si>
  <si>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</si>
  <si>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</si>
  <si>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</si>
  <si>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</si>
  <si>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</si>
  <si>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</si>
  <si>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</si>
  <si>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</si>
  <si>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</si>
  <si>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</si>
  <si>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</si>
  <si>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</si>
  <si>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</si>
  <si>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</si>
  <si>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</si>
  <si>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</si>
  <si>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</si>
  <si>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</si>
  <si>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</si>
  <si>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</si>
  <si>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</si>
  <si>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</si>
  <si>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</si>
  <si>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</si>
  <si>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</si>
  <si>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</si>
  <si>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</si>
  <si>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</si>
  <si>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</si>
  <si>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</si>
  <si>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</si>
  <si>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</si>
  <si>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</si>
  <si>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</si>
  <si>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</si>
  <si>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</si>
  <si>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</si>
  <si>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</si>
  <si>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</si>
  <si>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</si>
  <si>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</si>
  <si>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</si>
  <si>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</si>
  <si>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</si>
  <si>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</si>
  <si>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</si>
  <si>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</si>
  <si>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</si>
  <si>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</si>
  <si>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</si>
  <si>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</si>
  <si>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</si>
  <si>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</si>
  <si>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</si>
  <si>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</si>
  <si>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</si>
  <si>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</si>
  <si>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</si>
  <si>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</si>
  <si>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</si>
  <si>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</si>
  <si>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</si>
  <si>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</si>
  <si>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</si>
  <si>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</si>
  <si>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</si>
  <si>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</si>
  <si>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</si>
  <si>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</si>
  <si>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</si>
  <si>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</si>
  <si>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</si>
  <si>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</si>
  <si>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</si>
  <si>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</si>
  <si>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</si>
  <si>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</si>
  <si>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</si>
  <si>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</si>
  <si>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</si>
  <si>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</si>
  <si>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</si>
  <si>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</si>
  <si>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</si>
  <si>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</si>
  <si>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</si>
  <si>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</si>
  <si>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</si>
  <si>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</si>
  <si>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</si>
  <si>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</si>
  <si>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</si>
  <si>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</si>
  <si>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</si>
  <si>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</si>
  <si>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</si>
  <si>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</si>
  <si>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</si>
  <si>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</si>
  <si>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</si>
  <si>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</si>
  <si>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</si>
  <si>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</si>
  <si>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</si>
  <si>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</si>
  <si>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</si>
  <si>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</si>
  <si>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</si>
  <si>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</si>
  <si>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</si>
  <si>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</si>
  <si>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</si>
  <si>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</si>
  <si>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</si>
  <si>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</si>
  <si>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</si>
  <si>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</si>
  <si>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</si>
  <si>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</si>
  <si>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</si>
  <si>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</si>
  <si>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</si>
  <si>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</si>
  <si>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</si>
  <si>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</si>
  <si>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</si>
  <si>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</si>
  <si>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</si>
  <si>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</si>
  <si>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</si>
  <si>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</si>
  <si>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</si>
  <si>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</si>
  <si>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</si>
  <si>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</si>
  <si>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</si>
  <si>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</si>
  <si>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</si>
  <si>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</si>
  <si>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</si>
  <si>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</si>
  <si>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</si>
  <si>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</si>
  <si>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</si>
  <si>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</si>
  <si>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</si>
  <si>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</si>
  <si>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</si>
  <si>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</si>
  <si>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</si>
  <si>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</si>
  <si>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</si>
  <si>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</si>
  <si>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</si>
  <si>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</si>
  <si>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</si>
  <si>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</si>
  <si>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</si>
  <si>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</si>
  <si>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</si>
  <si>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</si>
  <si>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</si>
  <si>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</si>
  <si>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</si>
  <si>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</si>
  <si>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</si>
  <si>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</si>
  <si>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</si>
  <si>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</si>
  <si>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</si>
  <si>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</si>
  <si>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</si>
  <si>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</si>
  <si>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</si>
  <si>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</si>
  <si>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</si>
  <si>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</si>
  <si>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</si>
  <si>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</si>
  <si>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</si>
  <si>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</si>
  <si>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</si>
  <si>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</si>
  <si>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</si>
  <si>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</si>
  <si>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</si>
  <si>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</si>
  <si>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</si>
  <si>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</si>
  <si>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</si>
  <si>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</si>
  <si>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</si>
  <si>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</si>
  <si>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</si>
  <si>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</si>
  <si>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</si>
  <si>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</si>
  <si>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</si>
  <si>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</si>
  <si>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</si>
  <si>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</si>
  <si>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</si>
  <si>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</si>
  <si>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</si>
  <si>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</si>
  <si>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</si>
  <si>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</si>
  <si>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</si>
  <si>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</si>
  <si>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</si>
  <si>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</si>
  <si>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</si>
  <si>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</si>
  <si>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</si>
  <si>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</si>
  <si>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</si>
  <si>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</si>
  <si>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</si>
  <si>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</si>
  <si>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</si>
  <si>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</si>
  <si>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</si>
  <si>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</si>
  <si>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</si>
  <si>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</si>
  <si>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</si>
  <si>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</si>
  <si>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</si>
  <si>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</si>
  <si>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</si>
  <si>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</si>
  <si>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</si>
  <si>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</si>
  <si>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</si>
  <si>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</si>
  <si>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</si>
  <si>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</si>
  <si>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</si>
  <si>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</si>
  <si>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</si>
  <si>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</si>
  <si>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</si>
  <si>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</si>
  <si>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</si>
  <si>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</si>
  <si>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</si>
  <si>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</si>
  <si>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</si>
  <si>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</si>
  <si>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</si>
  <si>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</si>
  <si>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</si>
  <si>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</si>
  <si>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</si>
  <si>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</si>
  <si>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</si>
  <si>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</si>
  <si>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</si>
  <si>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</si>
  <si>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</si>
  <si>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</si>
  <si>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</si>
  <si>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</si>
  <si>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</si>
  <si>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</si>
  <si>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</si>
  <si>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</si>
  <si>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</si>
  <si>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</si>
  <si>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</si>
  <si>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</si>
  <si>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</si>
  <si>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</si>
  <si>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</si>
  <si>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</si>
  <si>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</si>
  <si>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</si>
  <si>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</si>
  <si>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</si>
  <si>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</si>
  <si>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</si>
  <si>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</si>
  <si>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</si>
  <si>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</si>
  <si>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</si>
  <si>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</si>
  <si>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</si>
  <si>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</si>
  <si>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</si>
  <si>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</si>
  <si>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</si>
  <si>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</si>
  <si>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</si>
  <si>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</si>
  <si>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</si>
  <si>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</si>
  <si>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</si>
  <si>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</si>
  <si>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</si>
  <si>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</si>
  <si>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</si>
  <si>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</si>
  <si>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</si>
  <si>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</si>
  <si>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</si>
  <si>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</si>
  <si>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</si>
  <si>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</si>
  <si>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</si>
  <si>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</si>
  <si>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</si>
  <si>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</si>
  <si>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</si>
  <si>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</si>
  <si>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</si>
  <si>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</si>
  <si>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</si>
  <si>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</si>
  <si>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</si>
  <si>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</si>
  <si>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</si>
  <si>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</si>
  <si>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</si>
  <si>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</si>
  <si>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</si>
  <si>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</si>
  <si>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</si>
  <si>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</si>
  <si>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</si>
  <si>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</si>
  <si>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</si>
  <si>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</si>
  <si>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</si>
  <si>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</si>
  <si>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</si>
  <si>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</si>
  <si>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</si>
  <si>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</si>
  <si>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</si>
  <si>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</si>
  <si>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</si>
  <si>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</si>
  <si>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</si>
  <si>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</si>
  <si>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</si>
  <si>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</si>
  <si>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</si>
  <si>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</si>
  <si>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</si>
  <si>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</si>
  <si>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</si>
  <si>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</si>
  <si>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</si>
  <si>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</si>
  <si>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</si>
  <si>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</si>
  <si>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</si>
  <si>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</si>
  <si>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</si>
  <si>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</si>
  <si>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</si>
  <si>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</si>
  <si>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</si>
  <si>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</si>
  <si>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</si>
  <si>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</si>
  <si>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</si>
  <si>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</si>
  <si>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</si>
  <si>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</si>
  <si>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</si>
  <si>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</si>
  <si>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</si>
  <si>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</si>
  <si>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</si>
  <si>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</si>
  <si>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</si>
  <si>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</si>
  <si>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</si>
  <si>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</si>
  <si>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</si>
  <si>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</si>
  <si>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</si>
  <si>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</si>
  <si>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</si>
  <si>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</si>
  <si>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</si>
  <si>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</si>
  <si>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</si>
  <si>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</si>
  <si>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</si>
  <si>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</si>
  <si>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</si>
  <si>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</si>
  <si>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</si>
  <si>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</si>
  <si>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</si>
  <si>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</si>
  <si>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</si>
  <si>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</si>
  <si>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</si>
  <si>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</si>
  <si>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</si>
  <si>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</si>
  <si>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</si>
  <si>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</si>
  <si>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</si>
  <si>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</si>
  <si>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</si>
  <si>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</si>
  <si>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</si>
  <si>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</si>
  <si>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</si>
  <si>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</si>
  <si>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</si>
  <si>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</si>
  <si>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</si>
  <si>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</si>
  <si>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</si>
  <si>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</si>
  <si>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</si>
  <si>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</si>
  <si>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</si>
  <si>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</si>
  <si>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</si>
  <si>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</si>
  <si>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</si>
  <si>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</si>
  <si>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</si>
  <si>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</si>
  <si>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</si>
  <si>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</si>
  <si>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</si>
  <si>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</si>
  <si>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</si>
  <si>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</si>
  <si>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</si>
  <si>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</si>
  <si>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</si>
  <si>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</si>
  <si>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</si>
  <si>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</si>
  <si>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</si>
  <si>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</si>
  <si>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</si>
  <si>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</si>
  <si>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</si>
  <si>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</si>
  <si>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</si>
  <si>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</si>
  <si>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</si>
  <si>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</si>
  <si>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</si>
  <si>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</si>
  <si>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</si>
  <si>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</si>
  <si>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</si>
  <si>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</si>
  <si>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</si>
  <si>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</si>
  <si>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</si>
  <si>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</si>
  <si>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</si>
  <si>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</si>
  <si>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</si>
  <si>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</si>
  <si>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</si>
  <si>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</si>
  <si>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</si>
  <si>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</si>
  <si>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</si>
  <si>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</si>
  <si>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</si>
  <si>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</si>
  <si>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</si>
  <si>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</si>
  <si>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</si>
  <si>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</si>
  <si>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</si>
  <si>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</si>
  <si>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</si>
  <si>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</si>
  <si>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</si>
  <si>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</si>
  <si>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</si>
  <si>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</si>
  <si>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</si>
  <si>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</si>
  <si>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</si>
  <si>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</si>
  <si>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</si>
  <si>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</si>
  <si>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</si>
  <si>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</si>
  <si>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</si>
  <si>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</si>
  <si>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</si>
  <si>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</si>
  <si>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</si>
  <si>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</si>
  <si>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</si>
  <si>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</si>
  <si>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</si>
  <si>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</si>
  <si>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</si>
  <si>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</si>
  <si>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</si>
  <si>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</si>
  <si>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</si>
  <si>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</si>
  <si>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</si>
  <si>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</si>
  <si>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</si>
  <si>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</si>
  <si>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</si>
  <si>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</si>
  <si>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</si>
  <si>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</si>
  <si>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</si>
  <si>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</si>
  <si>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</si>
  <si>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</si>
  <si>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</si>
  <si>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</si>
  <si>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</si>
  <si>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</si>
  <si>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</si>
  <si>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</si>
  <si>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</si>
  <si>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</si>
  <si>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</si>
  <si>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</si>
  <si>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</si>
  <si>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</si>
  <si>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</si>
  <si>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</si>
  <si>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</si>
  <si>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</si>
  <si>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</si>
  <si>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</si>
  <si>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</si>
  <si>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</si>
  <si>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</si>
  <si>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</si>
  <si>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</si>
  <si>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</si>
  <si>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</si>
  <si>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</si>
  <si>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</si>
  <si>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</si>
  <si>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</si>
  <si>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</si>
  <si>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</si>
  <si>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</si>
  <si>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</si>
  <si>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</si>
  <si>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</si>
  <si>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</si>
  <si>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</si>
  <si>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</si>
  <si>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</si>
  <si>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</si>
  <si>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</si>
  <si>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</si>
  <si>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</si>
  <si>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</si>
  <si>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</si>
  <si>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</si>
  <si>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</si>
  <si>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</si>
  <si>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</si>
  <si>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</si>
  <si>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</si>
  <si>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</si>
  <si>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</si>
  <si>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</si>
  <si>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</si>
  <si>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</si>
  <si>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</si>
  <si>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</si>
  <si>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</si>
  <si>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</si>
  <si>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</si>
  <si>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</si>
  <si>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</si>
  <si>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</si>
  <si>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</si>
  <si>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</si>
  <si>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</si>
  <si>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</si>
  <si>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</si>
  <si>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</si>
  <si>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</si>
  <si>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</si>
  <si>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</si>
  <si>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</si>
  <si>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</si>
  <si>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</si>
  <si>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</si>
  <si>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</si>
  <si>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</si>
  <si>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</si>
  <si>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</si>
  <si>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</si>
  <si>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</si>
  <si>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</si>
  <si>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</si>
  <si>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</si>
  <si>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</si>
  <si>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</si>
  <si>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</si>
  <si>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</si>
  <si>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</si>
  <si>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</si>
  <si>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</si>
  <si>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</si>
  <si>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</si>
  <si>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</si>
  <si>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</si>
  <si>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</si>
  <si>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</si>
  <si>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</si>
  <si>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</si>
  <si>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</si>
  <si>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</si>
  <si>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</si>
  <si>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</si>
  <si>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</si>
  <si>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</si>
  <si>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</si>
  <si>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</si>
  <si>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</si>
  <si>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</si>
  <si>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</si>
  <si>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</si>
  <si>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</si>
  <si>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</si>
  <si>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</si>
  <si>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</si>
  <si>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</si>
  <si>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</si>
  <si>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</si>
  <si>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</si>
  <si>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</si>
  <si>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</si>
  <si>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</si>
  <si>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</si>
  <si>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</si>
  <si>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</si>
  <si>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</si>
  <si>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</si>
  <si>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</si>
  <si>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</si>
  <si>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</si>
  <si>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</si>
  <si>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</si>
  <si>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</si>
  <si>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</si>
  <si>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</si>
  <si>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</si>
  <si>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</si>
  <si>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</si>
  <si>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</si>
  <si>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</si>
  <si>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</si>
  <si>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</si>
  <si>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</si>
  <si>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</si>
  <si>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</si>
  <si>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</si>
  <si>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</si>
  <si>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</si>
  <si>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</si>
  <si>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</si>
  <si>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</si>
  <si>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</si>
  <si>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</si>
  <si>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</si>
  <si>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</si>
  <si>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</si>
  <si>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</si>
  <si>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</si>
  <si>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</si>
  <si>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</si>
  <si>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</si>
  <si>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</si>
  <si>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</si>
  <si>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</si>
  <si>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</si>
  <si>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</si>
  <si>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</si>
  <si>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</si>
  <si>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</si>
  <si>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</si>
  <si>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</si>
  <si>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</si>
  <si>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</si>
  <si>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</si>
  <si>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</si>
  <si>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</si>
  <si>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</si>
  <si>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</si>
  <si>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</si>
  <si>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</si>
  <si>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</si>
  <si>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</si>
  <si>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</si>
  <si>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</si>
  <si>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</si>
  <si>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</si>
  <si>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</si>
  <si>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</si>
  <si>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</si>
  <si>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</si>
  <si>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</si>
  <si>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</si>
  <si>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</si>
  <si>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</si>
  <si>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</si>
  <si>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</si>
  <si>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</si>
  <si>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</si>
  <si>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</si>
  <si>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</si>
  <si>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</si>
  <si>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</si>
  <si>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</si>
  <si>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</si>
  <si>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</si>
  <si>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</si>
  <si>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</si>
  <si>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</si>
  <si>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</si>
  <si>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</si>
  <si>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</si>
  <si>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</si>
  <si>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</si>
  <si>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</si>
  <si>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</si>
  <si>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</si>
  <si>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</si>
  <si>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</si>
  <si>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</si>
  <si>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</si>
  <si>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</si>
  <si>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</si>
  <si>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</si>
  <si>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</si>
  <si>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</si>
  <si>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</si>
  <si>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</si>
  <si>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</si>
  <si>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</si>
  <si>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</si>
  <si>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</si>
  <si>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</si>
  <si>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</si>
  <si>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</si>
  <si>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</si>
  <si>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</si>
  <si>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</si>
  <si>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</si>
  <si>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</si>
  <si>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</si>
  <si>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</si>
  <si>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</si>
  <si>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</si>
  <si>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</si>
  <si>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</si>
  <si>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</si>
  <si>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</si>
  <si>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</si>
  <si>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</si>
  <si>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</si>
  <si>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</si>
  <si>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</si>
  <si>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</si>
  <si>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</si>
  <si>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</si>
  <si>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</si>
  <si>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</si>
  <si>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</si>
  <si>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</si>
  <si>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</si>
  <si>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</si>
  <si>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</si>
  <si>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</si>
  <si>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</si>
  <si>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</si>
  <si>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</si>
  <si>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</si>
  <si>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</si>
  <si>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</si>
  <si>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</si>
  <si>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</si>
  <si>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</si>
  <si>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</si>
  <si>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</si>
  <si>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</si>
  <si>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</si>
  <si>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</si>
  <si>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</si>
  <si>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</si>
  <si>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</si>
  <si>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</si>
  <si>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</si>
  <si>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</si>
  <si>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</si>
  <si>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</si>
  <si>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</si>
  <si>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</si>
  <si>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</si>
  <si>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</si>
  <si>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</si>
  <si>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</si>
  <si>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</si>
  <si>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</si>
  <si>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</si>
  <si>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</si>
  <si>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</si>
  <si>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</si>
  <si>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</si>
  <si>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</si>
  <si>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</si>
  <si>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</si>
  <si>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</si>
  <si>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</si>
  <si>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</si>
  <si>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</si>
  <si>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</si>
  <si>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</si>
  <si>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</si>
  <si>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</si>
  <si>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</si>
  <si>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</si>
  <si>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</si>
  <si>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</si>
  <si>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</si>
  <si>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</si>
  <si>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</si>
  <si>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</si>
  <si>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</si>
  <si>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</si>
  <si>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</si>
  <si>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</si>
  <si>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</si>
  <si>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</si>
  <si>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</si>
  <si>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</si>
  <si>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</si>
  <si>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</si>
  <si>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</si>
  <si>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</si>
  <si>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</si>
  <si>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</si>
  <si>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</si>
  <si>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</si>
  <si>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</si>
  <si>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</si>
  <si>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</si>
  <si>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</si>
  <si>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</si>
  <si>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</si>
  <si>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</si>
  <si>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</si>
  <si>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</si>
  <si>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</si>
  <si>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</si>
  <si>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</si>
  <si>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</si>
  <si>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</si>
  <si>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</si>
  <si>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</si>
  <si>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</si>
  <si>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</si>
  <si>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</si>
  <si>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</si>
  <si>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</si>
  <si>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</si>
  <si>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</si>
  <si>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</si>
  <si>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</si>
  <si>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</si>
  <si>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</si>
  <si>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</si>
  <si>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</si>
  <si>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</si>
  <si>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</si>
  <si>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</si>
  <si>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</si>
  <si>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</si>
  <si>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</si>
  <si>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</si>
  <si>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</si>
  <si>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</si>
  <si>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</si>
  <si>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</si>
  <si>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</si>
  <si>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</si>
  <si>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</si>
  <si>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</si>
  <si>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</si>
  <si>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</si>
  <si>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</si>
  <si>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</si>
  <si>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</si>
  <si>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</si>
  <si>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</si>
  <si>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</si>
  <si>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</si>
  <si>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</si>
  <si>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</si>
  <si>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</si>
  <si>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</si>
  <si>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</si>
  <si>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</si>
  <si>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</si>
  <si>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</si>
  <si>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</si>
  <si>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</si>
  <si>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</si>
  <si>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</si>
  <si>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</si>
  <si>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</si>
  <si>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</si>
  <si>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</si>
  <si>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</si>
  <si>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</si>
  <si>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</si>
  <si>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</si>
  <si>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</si>
  <si>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</si>
  <si>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</si>
  <si>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</si>
  <si>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</si>
  <si>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</si>
  <si>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</si>
  <si>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</si>
  <si>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</si>
  <si>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</si>
  <si>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</si>
  <si>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</si>
  <si>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</si>
  <si>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</si>
  <si>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</si>
  <si>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</si>
  <si>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</si>
  <si>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</si>
  <si>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</si>
  <si>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</si>
  <si>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</si>
  <si>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</si>
  <si>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</si>
  <si>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</si>
  <si>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</si>
  <si>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</si>
  <si>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</si>
  <si>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</si>
  <si>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</si>
  <si>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</si>
  <si>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</si>
  <si>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</si>
  <si>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</si>
  <si>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</si>
  <si>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</si>
  <si>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</si>
  <si>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</si>
  <si>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</si>
  <si>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</si>
  <si>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</si>
  <si>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</si>
  <si>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</si>
  <si>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</si>
  <si>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</si>
  <si>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</si>
  <si>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</si>
  <si>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</si>
  <si>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</si>
  <si>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</si>
  <si>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</si>
  <si>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</si>
  <si>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</si>
  <si>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</si>
  <si>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</si>
  <si>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</si>
  <si>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</si>
  <si>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</si>
  <si>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</si>
  <si>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</si>
  <si>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</si>
  <si>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</si>
  <si>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</si>
  <si>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</si>
  <si>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</si>
  <si>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</si>
  <si>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</si>
  <si>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</si>
  <si>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</si>
  <si>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</si>
  <si>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</si>
  <si>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</si>
  <si>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</si>
  <si>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</si>
  <si>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</si>
  <si>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</si>
  <si>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</si>
  <si>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</si>
  <si>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</si>
  <si>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</si>
  <si>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</si>
  <si>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</si>
  <si>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</si>
  <si>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</si>
  <si>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</si>
  <si>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</si>
  <si>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</si>
  <si>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</si>
  <si>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</si>
  <si>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</si>
  <si>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</si>
  <si>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</si>
  <si>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</si>
  <si>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</si>
  <si>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</si>
  <si>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</si>
  <si>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</si>
  <si>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</si>
  <si>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</si>
  <si>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</si>
  <si>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</si>
  <si>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</si>
  <si>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</si>
  <si>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</si>
  <si>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</si>
  <si>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</si>
  <si>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</si>
  <si>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</si>
  <si>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</si>
  <si>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</si>
  <si>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</si>
  <si>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</si>
  <si>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</si>
  <si>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</si>
  <si>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</si>
  <si>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</si>
  <si>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</si>
  <si>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</si>
  <si>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</si>
  <si>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</si>
  <si>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</si>
  <si>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</si>
  <si>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</si>
  <si>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</si>
  <si>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</si>
  <si>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</si>
  <si>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</si>
  <si>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</si>
  <si>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</si>
  <si>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</si>
  <si>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</si>
  <si>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</si>
  <si>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</si>
  <si>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</si>
  <si>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</si>
  <si>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</si>
  <si>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</si>
  <si>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</si>
  <si>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</si>
  <si>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</si>
  <si>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</si>
  <si>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</si>
  <si>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</si>
  <si>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</si>
  <si>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</si>
  <si>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</si>
  <si>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</si>
  <si>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</si>
  <si>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</si>
  <si>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</si>
  <si>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</si>
  <si>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</si>
  <si>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</si>
  <si>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</si>
  <si>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</si>
  <si>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</si>
  <si>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</si>
  <si>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</si>
  <si>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</si>
  <si>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</si>
  <si>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</si>
  <si>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</si>
  <si>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</si>
  <si>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</si>
  <si>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</si>
  <si>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</si>
  <si>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</si>
  <si>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</si>
  <si>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</si>
  <si>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</si>
  <si>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</si>
  <si>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</si>
  <si>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</si>
  <si>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</si>
  <si>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</si>
  <si>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</si>
  <si>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</si>
  <si>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</si>
  <si>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</si>
  <si>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</si>
  <si>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</si>
  <si>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</si>
  <si>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</si>
  <si>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</si>
  <si>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</si>
  <si>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</si>
  <si>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</si>
  <si>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</si>
  <si>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</si>
  <si>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</si>
  <si>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</si>
  <si>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</si>
  <si>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</si>
  <si>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</si>
  <si>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</si>
  <si>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</si>
  <si>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</si>
  <si>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</si>
  <si>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</si>
  <si>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</si>
  <si>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</si>
  <si>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</si>
  <si>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</si>
  <si>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</si>
  <si>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</si>
  <si>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</si>
  <si>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</si>
  <si>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</si>
  <si>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</si>
  <si>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</si>
  <si>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</si>
  <si>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</si>
  <si>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</si>
  <si>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</si>
  <si>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</si>
  <si>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</si>
  <si>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</si>
  <si>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</si>
  <si>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</si>
  <si>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</si>
  <si>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</si>
  <si>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</si>
  <si>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</si>
  <si>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</si>
  <si>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</si>
  <si>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</si>
  <si>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</si>
  <si>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</si>
  <si>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</si>
  <si>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</si>
  <si>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</si>
  <si>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</si>
  <si>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</si>
  <si>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</si>
  <si>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</si>
  <si>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</si>
  <si>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</si>
  <si>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</si>
  <si>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</si>
  <si>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</si>
  <si>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</si>
  <si>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</si>
  <si>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</si>
  <si>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</si>
  <si>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</si>
  <si>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</si>
  <si>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</si>
  <si>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</si>
  <si>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</si>
  <si>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</si>
  <si>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</si>
  <si>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</si>
  <si>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</si>
  <si>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</si>
  <si>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</si>
  <si>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</si>
  <si>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</si>
  <si>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</si>
  <si>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</si>
  <si>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</si>
  <si>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</si>
  <si>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</si>
  <si>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</si>
  <si>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</si>
  <si>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</si>
  <si>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</si>
  <si>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</si>
  <si>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</si>
  <si>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</si>
  <si>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</si>
  <si>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</si>
  <si>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</si>
  <si>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</si>
  <si>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</si>
  <si>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</si>
  <si>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</si>
  <si>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</si>
  <si>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</si>
  <si>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</si>
  <si>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</si>
  <si>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</si>
  <si>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</si>
  <si>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</si>
  <si>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</si>
  <si>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</si>
  <si>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</si>
  <si>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</si>
  <si>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</si>
  <si>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</si>
  <si>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</si>
  <si>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</si>
  <si>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</si>
  <si>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</si>
  <si>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</si>
  <si>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</si>
  <si>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</si>
  <si>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</si>
  <si>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</si>
  <si>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</si>
  <si>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</si>
  <si>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</si>
  <si>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</si>
  <si>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</si>
  <si>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</si>
  <si>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</si>
  <si>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</si>
  <si>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</si>
  <si>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</si>
  <si>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</si>
  <si>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</si>
  <si>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</si>
  <si>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</si>
  <si>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</si>
  <si>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</si>
  <si>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</si>
  <si>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</si>
  <si>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</si>
  <si>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</si>
  <si>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</si>
  <si>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</si>
  <si>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</si>
  <si>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</si>
  <si>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</si>
  <si>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</si>
  <si>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</si>
  <si>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</si>
  <si>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</si>
  <si>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</si>
  <si>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</si>
  <si>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</si>
  <si>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</si>
  <si>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</si>
  <si>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</si>
  <si>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</si>
  <si>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</si>
  <si>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</si>
  <si>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</si>
  <si>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</si>
  <si>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</si>
  <si>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</si>
  <si>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</si>
  <si>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</si>
  <si>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</si>
  <si>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</si>
  <si>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</si>
  <si>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</si>
  <si>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</si>
  <si>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</si>
  <si>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</si>
  <si>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</si>
  <si>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</si>
  <si>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</si>
  <si>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</si>
  <si>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</si>
  <si>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</si>
  <si>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</si>
  <si>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</si>
  <si>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</si>
  <si>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</si>
  <si>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</si>
  <si>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</si>
  <si>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</si>
  <si>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</si>
  <si>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</si>
  <si>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</si>
  <si>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</si>
  <si>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</si>
  <si>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</si>
  <si>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</si>
  <si>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</si>
  <si>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</si>
  <si>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</si>
  <si>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</si>
  <si>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</si>
  <si>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</si>
  <si>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</si>
  <si>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</si>
  <si>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</si>
  <si>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</si>
  <si>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</si>
  <si>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</si>
  <si>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</si>
  <si>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</si>
  <si>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</si>
  <si>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</si>
  <si>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</si>
  <si>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</si>
  <si>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</si>
  <si>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</si>
  <si>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</si>
  <si>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</si>
  <si>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</si>
  <si>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</si>
  <si>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</si>
  <si>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</si>
  <si>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</si>
  <si>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</si>
  <si>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</si>
  <si>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</si>
  <si>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</si>
  <si>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</si>
  <si>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</si>
  <si>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</si>
  <si>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</si>
  <si>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</si>
  <si>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</si>
  <si>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</si>
  <si>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</si>
  <si>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</si>
  <si>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</si>
  <si>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</si>
  <si>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</si>
  <si>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</si>
  <si>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</si>
  <si>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</si>
  <si>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</si>
  <si>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</si>
  <si>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</si>
  <si>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</si>
  <si>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</si>
  <si>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</si>
  <si>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</si>
  <si>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</si>
  <si>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</si>
  <si>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</si>
  <si>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</si>
  <si>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</si>
  <si>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</si>
  <si>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</si>
  <si>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</si>
  <si>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</si>
  <si>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</si>
  <si>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</si>
  <si>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</si>
  <si>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</si>
  <si>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</si>
  <si>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</si>
  <si>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</si>
  <si>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</si>
  <si>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</si>
  <si>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</si>
  <si>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</si>
  <si>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</si>
  <si>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</si>
  <si>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</si>
  <si>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</si>
  <si>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</si>
  <si>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</si>
  <si>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</si>
  <si>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</si>
  <si>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</si>
  <si>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</si>
  <si>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</si>
  <si>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</si>
  <si>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</si>
  <si>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</si>
  <si>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</si>
  <si>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</si>
  <si>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</si>
  <si>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</si>
  <si>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</si>
  <si>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</si>
  <si>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</si>
  <si>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</si>
  <si>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</si>
  <si>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</si>
  <si>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</si>
  <si>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</si>
  <si>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</si>
  <si>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</si>
  <si>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</si>
  <si>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</si>
  <si>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</si>
  <si>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</si>
  <si>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</si>
  <si>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</si>
  <si>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</si>
  <si>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</si>
  <si>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</si>
  <si>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</si>
  <si>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</si>
  <si>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</si>
  <si>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</si>
  <si>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</si>
  <si>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</si>
  <si>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</si>
  <si>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</si>
  <si>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</si>
  <si>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</si>
  <si>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</si>
  <si>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</si>
  <si>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</si>
  <si>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</si>
  <si>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</si>
  <si>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</si>
  <si>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</si>
  <si>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</si>
  <si>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</si>
  <si>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</si>
  <si>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</si>
  <si>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</si>
  <si>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</si>
  <si>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</si>
  <si>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</si>
  <si>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</si>
  <si>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</si>
  <si>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</si>
  <si>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</si>
  <si>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</si>
  <si>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</si>
  <si>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</si>
  <si>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</si>
  <si>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</si>
  <si>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</si>
  <si>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</si>
  <si>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</si>
  <si>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</si>
  <si>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</si>
  <si>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</si>
  <si>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</si>
  <si>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</si>
  <si>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</si>
  <si>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</si>
  <si>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</si>
  <si>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</si>
  <si>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</si>
  <si>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</si>
  <si>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</si>
  <si>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</si>
  <si>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</si>
  <si>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</si>
  <si>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</si>
  <si>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</si>
  <si>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</si>
  <si>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</si>
  <si>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</si>
  <si>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</si>
  <si>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</si>
  <si>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</si>
  <si>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</si>
  <si>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</si>
  <si>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</si>
  <si>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</si>
  <si>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</si>
  <si>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</si>
  <si>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</si>
  <si>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</si>
  <si>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</si>
  <si>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</si>
  <si>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</si>
  <si>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</si>
  <si>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</si>
  <si>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</si>
  <si>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</si>
  <si>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</si>
  <si>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</si>
  <si>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</si>
  <si>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</si>
  <si>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</si>
  <si>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</si>
  <si>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</si>
  <si>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</si>
  <si>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</si>
  <si>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</si>
  <si>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</si>
  <si>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</si>
  <si>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</si>
  <si>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</si>
  <si>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</si>
  <si>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</si>
  <si>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</si>
  <si>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</si>
  <si>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</si>
  <si>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</si>
  <si>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</si>
  <si>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</si>
  <si>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</si>
  <si>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</si>
  <si>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</si>
  <si>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</si>
  <si>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</si>
  <si>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</si>
  <si>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</si>
  <si>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</si>
  <si>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</si>
  <si>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</si>
  <si>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</si>
  <si>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</si>
  <si>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</si>
  <si>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</si>
  <si>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</si>
  <si>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</si>
  <si>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</si>
  <si>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</si>
  <si>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</si>
  <si>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</si>
  <si>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</si>
  <si>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</si>
  <si>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</si>
  <si>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</si>
  <si>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</si>
  <si>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</si>
  <si>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</si>
  <si>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</si>
  <si>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</si>
  <si>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</si>
  <si>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</si>
  <si>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</si>
  <si>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</si>
  <si>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</si>
  <si>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</si>
  <si>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</si>
  <si>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</si>
  <si>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</si>
  <si>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</si>
  <si>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</si>
  <si>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</si>
  <si>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</si>
  <si>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</si>
  <si>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</si>
  <si>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</si>
  <si>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</si>
  <si>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</si>
  <si>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</si>
  <si>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</si>
  <si>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</si>
  <si>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</si>
  <si>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</si>
  <si>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</si>
  <si>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</si>
  <si>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</si>
  <si>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</si>
  <si>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</si>
  <si>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</si>
  <si>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</si>
  <si>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</si>
  <si>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</si>
  <si>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</si>
  <si>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</si>
  <si>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</si>
  <si>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</si>
  <si>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</si>
  <si>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</si>
  <si>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</si>
  <si>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</si>
  <si>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</si>
  <si>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</si>
  <si>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</si>
  <si>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</si>
  <si>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</si>
  <si>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</si>
  <si>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</si>
  <si>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</si>
  <si>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</si>
  <si>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</si>
  <si>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</si>
  <si>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</si>
  <si>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</si>
  <si>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</si>
  <si>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</si>
  <si>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</si>
  <si>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</si>
  <si>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</si>
  <si>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</si>
  <si>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</si>
  <si>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</si>
  <si>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</si>
  <si>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</si>
  <si>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</si>
  <si>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</si>
  <si>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</si>
  <si>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</si>
  <si>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</si>
  <si>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</si>
  <si>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</si>
  <si>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</si>
  <si>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</si>
  <si>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</si>
  <si>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</si>
  <si>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</si>
  <si>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</si>
  <si>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</si>
  <si>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</si>
  <si>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</si>
  <si>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</si>
  <si>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</si>
  <si>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</si>
  <si>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</si>
  <si>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</si>
  <si>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</si>
  <si>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</si>
  <si>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</si>
  <si>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</si>
  <si>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</si>
  <si>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</si>
  <si>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</si>
  <si>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</si>
  <si>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</si>
  <si>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</si>
  <si>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</si>
  <si>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</si>
  <si>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</si>
  <si>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</si>
  <si>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</si>
  <si>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</si>
  <si>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</si>
  <si>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</si>
  <si>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</si>
  <si>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</si>
  <si>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</si>
  <si>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</si>
  <si>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</si>
  <si>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</si>
  <si>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</si>
  <si>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</si>
  <si>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</si>
  <si>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</si>
  <si>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</si>
  <si>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</si>
  <si>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</si>
  <si>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</si>
  <si>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</si>
  <si>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</si>
  <si>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</si>
  <si>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</si>
  <si>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</si>
  <si>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</si>
  <si>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</si>
  <si>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</si>
  <si>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</si>
  <si>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</si>
  <si>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</si>
  <si>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</si>
  <si>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</si>
  <si>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</si>
  <si>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</si>
  <si>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</si>
  <si>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</si>
  <si>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</si>
  <si>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</si>
  <si>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</si>
  <si>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</si>
  <si>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</si>
  <si>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</si>
  <si>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</si>
  <si>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</si>
  <si>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</si>
  <si>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</si>
  <si>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</si>
  <si>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</si>
  <si>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</si>
  <si>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</si>
  <si>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</si>
  <si>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</si>
  <si>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</si>
  <si>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</si>
  <si>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</si>
  <si>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</si>
  <si>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</si>
  <si>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</si>
  <si>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</si>
  <si>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</si>
  <si>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</si>
  <si>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</si>
  <si>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</si>
  <si>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</si>
  <si>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</si>
  <si>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</si>
  <si>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</si>
  <si>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</si>
  <si>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</si>
  <si>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</si>
  <si>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</si>
  <si>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</si>
  <si>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</si>
  <si>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</si>
  <si>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</si>
  <si>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</si>
  <si>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</si>
  <si>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</si>
  <si>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</si>
  <si>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</si>
  <si>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</si>
  <si>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</si>
  <si>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</si>
  <si>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</si>
  <si>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</si>
  <si>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</si>
  <si>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</si>
  <si>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</si>
  <si>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</si>
  <si>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</si>
  <si>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</si>
  <si>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</si>
  <si>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</si>
  <si>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</si>
  <si>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</si>
  <si>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</si>
  <si>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</si>
  <si>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</si>
  <si>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</si>
  <si>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</si>
  <si>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</si>
  <si>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</si>
  <si>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</si>
  <si>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</si>
  <si>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</si>
  <si>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</si>
  <si>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</si>
  <si>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</si>
  <si>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</si>
  <si>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</si>
  <si>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</si>
  <si>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</si>
  <si>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</si>
  <si>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</si>
  <si>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</si>
  <si>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</si>
  <si>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</si>
  <si>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</si>
  <si>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</si>
  <si>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</si>
  <si>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</si>
  <si>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</si>
  <si>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</si>
  <si>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</si>
  <si>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</si>
  <si>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</si>
  <si>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</si>
  <si>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</si>
  <si>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</si>
  <si>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</si>
  <si>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</si>
  <si>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</si>
  <si>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</si>
  <si>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</si>
  <si>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</si>
  <si>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</si>
  <si>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</si>
  <si>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</si>
  <si>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</si>
  <si>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</si>
  <si>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</si>
  <si>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</si>
  <si>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</si>
  <si>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</si>
  <si>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</si>
  <si>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</si>
  <si>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</si>
  <si>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</si>
  <si>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</si>
  <si>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</si>
  <si>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</si>
  <si>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</si>
  <si>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</si>
  <si>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</si>
  <si>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</si>
  <si>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</si>
  <si>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</si>
  <si>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</si>
  <si>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</si>
  <si>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</si>
  <si>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</si>
  <si>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</si>
  <si>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</si>
  <si>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</si>
  <si>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</si>
  <si>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</si>
  <si>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</si>
  <si>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</si>
  <si>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</si>
  <si>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</si>
  <si>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</si>
  <si>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</si>
  <si>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</si>
  <si>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</si>
  <si>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</si>
  <si>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</si>
  <si>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</si>
  <si>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</si>
  <si>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</si>
  <si>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</si>
  <si>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</si>
  <si>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</si>
  <si>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</si>
  <si>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</si>
  <si>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</si>
  <si>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</si>
  <si>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</si>
  <si>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</si>
  <si>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</si>
  <si>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</si>
  <si>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</si>
  <si>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</si>
  <si>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</si>
  <si>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</si>
  <si>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</si>
  <si>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</si>
  <si>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</si>
  <si>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</si>
  <si>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</si>
  <si>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</si>
  <si>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</si>
  <si>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</si>
  <si>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</si>
  <si>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</si>
  <si>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</si>
  <si>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</si>
  <si>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</si>
  <si>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</si>
  <si>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</si>
  <si>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</si>
  <si>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</si>
  <si>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</si>
  <si>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</si>
  <si>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</si>
  <si>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</si>
  <si>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</si>
  <si>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</si>
  <si>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</si>
  <si>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</si>
  <si>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</si>
  <si>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</si>
  <si>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</si>
  <si>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</si>
  <si>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</si>
  <si>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</si>
  <si>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</si>
  <si>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</si>
  <si>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</si>
  <si>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</si>
  <si>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</si>
  <si>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</si>
  <si>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</si>
  <si>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</si>
  <si>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</si>
  <si>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</si>
  <si>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</si>
  <si>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</si>
  <si>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</si>
  <si>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</si>
  <si>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</si>
  <si>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</si>
  <si>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</si>
  <si>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</si>
  <si>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</si>
  <si>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</si>
  <si>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</si>
  <si>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</si>
  <si>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</si>
  <si>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</si>
  <si>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</si>
  <si>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</si>
  <si>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</si>
  <si>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</si>
  <si>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</si>
  <si>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</si>
  <si>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</si>
  <si>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</si>
  <si>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</si>
  <si>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</si>
  <si>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</si>
  <si>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</si>
  <si>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</si>
  <si>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</si>
  <si>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</si>
  <si>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</si>
  <si>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</si>
  <si>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</si>
  <si>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</si>
  <si>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</si>
  <si>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</si>
  <si>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</si>
  <si>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</si>
  <si>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</si>
  <si>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</si>
  <si>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</si>
  <si>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</si>
  <si>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</si>
  <si>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</si>
  <si>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</si>
  <si>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</si>
  <si>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</si>
  <si>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</si>
  <si>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</si>
  <si>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</si>
  <si>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</si>
  <si>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</si>
  <si>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</si>
  <si>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</si>
  <si>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</si>
  <si>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</si>
  <si>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</si>
  <si>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</si>
  <si>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</si>
  <si>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</si>
  <si>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</si>
  <si>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</si>
  <si>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</si>
  <si>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</si>
  <si>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</si>
  <si>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</si>
  <si>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</si>
  <si>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</si>
  <si>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</si>
  <si>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</si>
  <si>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</si>
  <si>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</si>
  <si>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</si>
  <si>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</si>
  <si>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</si>
  <si>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</si>
  <si>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</si>
  <si>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</si>
  <si>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</si>
  <si>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</si>
  <si>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</si>
  <si>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</si>
  <si>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</si>
  <si>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</si>
  <si>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</si>
  <si>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</si>
  <si>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</si>
  <si>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</si>
  <si>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</si>
  <si>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</si>
  <si>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</si>
  <si>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</si>
  <si>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</si>
  <si>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</si>
  <si>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</si>
  <si>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</si>
  <si>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</si>
  <si>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</si>
  <si>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</si>
  <si>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</si>
  <si>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</si>
  <si>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</si>
  <si>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</si>
  <si>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</si>
  <si>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</si>
  <si>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</si>
  <si>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</si>
  <si>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</si>
  <si>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</si>
  <si>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</si>
  <si>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</si>
  <si>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</si>
  <si>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</si>
  <si>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</si>
  <si>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</si>
  <si>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</si>
  <si>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</si>
  <si>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</si>
  <si>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</si>
  <si>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</si>
  <si>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</si>
  <si>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</si>
  <si>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</si>
  <si>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</si>
  <si>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</si>
  <si>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</si>
  <si>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</si>
  <si>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</si>
  <si>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</si>
  <si>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</si>
  <si>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</si>
  <si>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</si>
  <si>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</si>
  <si>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</si>
  <si>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</si>
  <si>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</si>
  <si>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</si>
  <si>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</si>
  <si>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</si>
  <si>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</si>
  <si>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</si>
  <si>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</si>
  <si>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</si>
  <si>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</si>
  <si>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</si>
  <si>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</si>
  <si>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</si>
  <si>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</si>
  <si>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</si>
  <si>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</si>
  <si>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</si>
  <si>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</si>
  <si>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</si>
  <si>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</si>
  <si>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</si>
  <si>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</si>
  <si>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</si>
  <si>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</si>
  <si>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</si>
  <si>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</si>
  <si>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</si>
  <si>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</si>
  <si>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</si>
  <si>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</si>
  <si>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</si>
  <si>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</si>
  <si>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</si>
  <si>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</si>
  <si>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</si>
  <si>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</si>
  <si>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</si>
  <si>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</si>
  <si>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</si>
  <si>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</si>
  <si>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</si>
  <si>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</si>
  <si>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</si>
  <si>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</si>
  <si>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</si>
  <si>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</si>
  <si>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</si>
  <si>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</si>
  <si>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</si>
  <si>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</si>
  <si>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</si>
  <si>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</si>
  <si>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</si>
  <si>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</si>
  <si>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</si>
  <si>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</si>
  <si>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</si>
  <si>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</si>
  <si>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</si>
  <si>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</si>
  <si>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</si>
  <si>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</si>
  <si>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</si>
  <si>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</si>
  <si>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</si>
  <si>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</si>
  <si>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</si>
  <si>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</si>
  <si>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</si>
  <si>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</si>
  <si>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</si>
  <si>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</si>
  <si>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</si>
  <si>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</si>
  <si>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</si>
  <si>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</si>
  <si>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</si>
  <si>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</si>
  <si>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</si>
  <si>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</si>
  <si>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</si>
  <si>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</si>
  <si>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</si>
  <si>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</si>
  <si>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</si>
  <si>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</si>
  <si>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</si>
  <si>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</si>
  <si>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</si>
  <si>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</si>
  <si>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</si>
  <si>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</si>
  <si>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</si>
  <si>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</si>
  <si>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</si>
  <si>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</si>
  <si>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</si>
  <si>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</si>
  <si>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</si>
  <si>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</si>
  <si>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</si>
  <si>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</si>
  <si>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</si>
  <si>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</si>
  <si>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</si>
  <si>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</si>
  <si>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</si>
  <si>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</si>
  <si>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</si>
  <si>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</si>
  <si>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</si>
  <si>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</si>
  <si>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</si>
  <si>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</si>
  <si>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</si>
  <si>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</si>
  <si>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</si>
  <si>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</si>
  <si>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</si>
  <si>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</si>
  <si>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</si>
  <si>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</si>
  <si>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</si>
  <si>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</si>
  <si>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</si>
  <si>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</si>
  <si>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</si>
  <si>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</si>
  <si>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</si>
  <si>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</si>
  <si>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</si>
  <si>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</si>
  <si>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</si>
  <si>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</si>
  <si>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</si>
  <si>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</si>
  <si>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</si>
  <si>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</si>
  <si>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</si>
  <si>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</si>
  <si>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</si>
  <si>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</si>
  <si>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</si>
  <si>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</si>
  <si>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</si>
  <si>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</si>
  <si>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</si>
  <si>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</si>
  <si>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</si>
  <si>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</si>
  <si>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</si>
  <si>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</si>
  <si>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</si>
  <si>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</si>
  <si>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</si>
  <si>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</si>
  <si>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</si>
  <si>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</si>
  <si>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</si>
  <si>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</si>
  <si>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</si>
  <si>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</si>
  <si>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</si>
  <si>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</si>
  <si>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</si>
  <si>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</si>
  <si>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</si>
  <si>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</si>
  <si>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</si>
  <si>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</si>
  <si>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</si>
  <si>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</si>
  <si>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</si>
  <si>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</si>
  <si>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</si>
  <si>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</si>
  <si>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</si>
  <si>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</si>
  <si>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</si>
  <si>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</si>
  <si>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</si>
  <si>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</si>
  <si>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</si>
  <si>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</si>
  <si>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</si>
  <si>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</si>
  <si>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</si>
  <si>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</si>
  <si>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</si>
  <si>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</si>
  <si>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</si>
  <si>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</si>
  <si>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</si>
  <si>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</si>
  <si>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</si>
  <si>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</si>
  <si>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</si>
  <si>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</si>
  <si>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</si>
  <si>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</si>
  <si>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</si>
  <si>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</si>
  <si>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</si>
  <si>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</si>
  <si>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</si>
  <si>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</si>
  <si>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</si>
  <si>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</si>
  <si>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</si>
  <si>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</si>
  <si>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</si>
  <si>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</si>
  <si>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</si>
  <si>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</si>
  <si>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</si>
  <si>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</si>
  <si>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</si>
  <si>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</si>
  <si>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</si>
  <si>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</si>
  <si>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</si>
  <si>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</si>
  <si>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</si>
  <si>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</si>
  <si>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</si>
  <si>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</si>
  <si>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</si>
  <si>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</si>
  <si>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</si>
  <si>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</si>
  <si>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</si>
  <si>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</si>
  <si>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</si>
  <si>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</si>
  <si>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</si>
  <si>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</si>
  <si>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</si>
  <si>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</si>
  <si>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</si>
  <si>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</si>
  <si>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</si>
  <si>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</si>
  <si>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</si>
  <si>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</si>
  <si>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</si>
  <si>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</si>
  <si>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</si>
  <si>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</si>
  <si>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</si>
  <si>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</si>
  <si>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</si>
  <si>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</si>
  <si>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</si>
  <si>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</si>
  <si>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</si>
  <si>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</si>
  <si>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</si>
  <si>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</si>
  <si>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</si>
  <si>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</si>
  <si>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</si>
  <si>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</si>
  <si>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</si>
  <si>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</si>
  <si>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</si>
  <si>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</si>
  <si>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</si>
  <si>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</si>
  <si>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</si>
  <si>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</si>
  <si>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</si>
  <si>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</si>
  <si>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</si>
  <si>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</si>
  <si>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</si>
  <si>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</si>
  <si>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</si>
  <si>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</si>
  <si>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</si>
  <si>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</si>
  <si>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</si>
  <si>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</si>
  <si>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</si>
  <si>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</si>
  <si>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</si>
  <si>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</si>
  <si>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</si>
  <si>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</si>
  <si>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</si>
  <si>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</si>
  <si>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</si>
  <si>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</si>
  <si>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</si>
  <si>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</si>
  <si>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</si>
  <si>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</si>
  <si>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</si>
  <si>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</si>
  <si>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</si>
  <si>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</si>
  <si>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</si>
  <si>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</si>
  <si>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</si>
  <si>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</si>
  <si>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</si>
  <si>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</si>
  <si>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</si>
  <si>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</si>
  <si>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</si>
  <si>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</si>
  <si>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</si>
  <si>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</si>
  <si>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</si>
  <si>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</si>
  <si>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</si>
  <si>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</si>
  <si>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</si>
  <si>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</si>
  <si>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</si>
  <si>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</si>
  <si>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</si>
  <si>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</si>
  <si>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</si>
  <si>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</si>
  <si>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</si>
  <si>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</si>
  <si>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</si>
  <si>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</si>
  <si>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</si>
  <si>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</si>
  <si>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</si>
  <si>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</si>
  <si>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</si>
  <si>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</si>
  <si>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</si>
  <si>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</si>
  <si>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</si>
  <si>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</si>
  <si>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</si>
  <si>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</si>
  <si>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</si>
  <si>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</si>
  <si>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</si>
  <si>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</si>
  <si>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</si>
  <si>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</si>
  <si>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</si>
  <si>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</si>
  <si>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</si>
  <si>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</si>
  <si>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</si>
  <si>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</si>
  <si>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</si>
  <si>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</si>
  <si>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</si>
  <si>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</si>
  <si>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</si>
  <si>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</si>
  <si>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</si>
  <si>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</si>
  <si>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</si>
  <si>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</si>
  <si>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</si>
  <si>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</si>
  <si>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</si>
  <si>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</si>
  <si>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</si>
  <si>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</si>
  <si>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</si>
  <si>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</si>
  <si>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</si>
  <si>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</si>
  <si>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</si>
  <si>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</si>
  <si>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</si>
  <si>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</si>
  <si>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</si>
  <si>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</si>
  <si>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</si>
  <si>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</si>
  <si>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</si>
  <si>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</si>
  <si>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</si>
  <si>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</si>
  <si>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</si>
  <si>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</si>
  <si>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</si>
  <si>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</si>
  <si>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</si>
  <si>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</si>
  <si>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</si>
  <si>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</si>
  <si>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</si>
  <si>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</si>
  <si>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</si>
  <si>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</si>
  <si>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</si>
  <si>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</si>
  <si>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</si>
  <si>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</si>
  <si>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</si>
  <si>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</si>
  <si>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</si>
  <si>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</si>
  <si>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</si>
  <si>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</si>
  <si>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</si>
  <si>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</si>
  <si>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</si>
  <si>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</si>
  <si>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</si>
  <si>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</si>
  <si>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</si>
  <si>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</si>
  <si>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</si>
  <si>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</si>
  <si>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</si>
  <si>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</si>
  <si>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</si>
  <si>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</si>
  <si>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</si>
  <si>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</si>
  <si>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</si>
  <si>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</si>
  <si>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</si>
  <si>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</si>
  <si>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</si>
  <si>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</si>
  <si>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</si>
  <si>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</si>
  <si>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</si>
  <si>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</si>
  <si>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</si>
  <si>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</si>
  <si>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</si>
  <si>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</si>
  <si>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</si>
  <si>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</si>
  <si>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</si>
  <si>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</si>
  <si>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</si>
  <si>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</si>
  <si>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</si>
  <si>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</si>
  <si>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</si>
  <si>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</si>
  <si>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</si>
  <si>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</si>
  <si>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</si>
  <si>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</si>
  <si>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</si>
  <si>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</si>
  <si>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</si>
  <si>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</si>
  <si>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</si>
  <si>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</si>
  <si>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</si>
  <si>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</si>
  <si>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</si>
  <si>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</si>
  <si>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</si>
  <si>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</si>
  <si>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</si>
  <si>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</si>
  <si>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</si>
  <si>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</si>
  <si>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</si>
  <si>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</si>
  <si>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</si>
  <si>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</si>
  <si>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</si>
  <si>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</si>
  <si>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</si>
  <si>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</si>
  <si>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</si>
  <si>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</si>
  <si>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</si>
  <si>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</si>
  <si>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</si>
  <si>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</si>
  <si>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</si>
  <si>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</si>
  <si>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</si>
  <si>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</si>
  <si>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</si>
  <si>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</si>
  <si>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</si>
  <si>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</si>
  <si>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</si>
  <si>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</si>
  <si>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</si>
  <si>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</si>
  <si>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</si>
  <si>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</si>
  <si>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</si>
  <si>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</si>
  <si>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</si>
  <si>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</si>
  <si>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</si>
  <si>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</si>
  <si>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</si>
  <si>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</si>
  <si>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</si>
  <si>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</si>
  <si>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</si>
  <si>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</si>
  <si>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</si>
  <si>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</si>
  <si>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</si>
  <si>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</si>
  <si>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</si>
  <si>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</si>
  <si>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</si>
  <si>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</si>
  <si>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</si>
  <si>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</si>
  <si>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</si>
  <si>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</si>
  <si>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</si>
  <si>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</si>
  <si>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</si>
  <si>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</si>
  <si>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</si>
  <si>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</si>
  <si>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</si>
  <si>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</si>
  <si>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</si>
  <si>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</si>
  <si>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</si>
  <si>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</si>
  <si>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</si>
  <si>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</si>
  <si>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</si>
  <si>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</si>
  <si>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</si>
  <si>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</si>
  <si>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</si>
  <si>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</si>
  <si>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</si>
  <si>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</si>
  <si>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</si>
  <si>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</si>
  <si>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</si>
  <si>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</si>
  <si>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</si>
  <si>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</si>
  <si>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</si>
  <si>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</si>
  <si>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</si>
  <si>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</si>
  <si>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</si>
  <si>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</si>
  <si>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</si>
  <si>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</si>
  <si>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</si>
  <si>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</si>
  <si>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</si>
  <si>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</si>
  <si>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</si>
  <si>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</si>
  <si>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</si>
  <si>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</si>
  <si>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</si>
  <si>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</si>
  <si>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</si>
  <si>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</si>
  <si>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</si>
  <si>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</si>
  <si>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</si>
  <si>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</si>
  <si>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</si>
  <si>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</si>
  <si>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</si>
  <si>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</si>
  <si>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</si>
  <si>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</si>
  <si>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</si>
  <si>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</si>
  <si>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</si>
  <si>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</si>
  <si>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</si>
  <si>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</si>
  <si>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</si>
  <si>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</si>
  <si>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</si>
  <si>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</si>
  <si>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</si>
  <si>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</si>
  <si>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</si>
  <si>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</si>
  <si>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</si>
  <si>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</si>
  <si>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</si>
  <si>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</si>
  <si>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</si>
  <si>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</si>
  <si>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</si>
  <si>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</si>
  <si>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</si>
  <si>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</si>
  <si>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</si>
  <si>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</si>
  <si>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</si>
  <si>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</si>
  <si>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</si>
  <si>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</si>
  <si>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</si>
  <si>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</si>
  <si>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</si>
  <si>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</si>
  <si>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</si>
  <si>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</si>
  <si>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</si>
  <si>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</si>
  <si>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</si>
  <si>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</si>
  <si>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</si>
  <si>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</si>
  <si>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</si>
  <si>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</si>
  <si>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</si>
  <si>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</si>
  <si>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</si>
  <si>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</si>
  <si>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</si>
  <si>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</si>
  <si>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</si>
  <si>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</si>
  <si>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</si>
  <si>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</si>
  <si>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</si>
  <si>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</si>
  <si>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</si>
  <si>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</si>
  <si>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</si>
  <si>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</si>
  <si>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</si>
  <si>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</si>
  <si>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</si>
  <si>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</si>
  <si>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</si>
  <si>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</si>
  <si>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</si>
  <si>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</si>
  <si>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</si>
  <si>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</si>
  <si>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</si>
  <si>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</si>
  <si>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</si>
  <si>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</si>
  <si>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</si>
  <si>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</si>
  <si>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</si>
  <si>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</si>
  <si>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</si>
  <si>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</si>
  <si>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</si>
  <si>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</si>
  <si>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</si>
  <si>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</si>
  <si>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</si>
  <si>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</si>
  <si>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</si>
  <si>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</si>
  <si>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</si>
  <si>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</si>
  <si>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</si>
  <si>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</si>
  <si>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</si>
  <si>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</si>
  <si>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</si>
  <si>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</si>
  <si>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</si>
  <si>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</si>
  <si>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</si>
  <si>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</si>
  <si>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</si>
  <si>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</si>
  <si>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</si>
  <si>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</si>
  <si>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</si>
  <si>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</si>
  <si>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</si>
  <si>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</si>
  <si>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</si>
  <si>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</si>
  <si>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</si>
  <si>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</si>
  <si>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</si>
  <si>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</si>
  <si>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</si>
  <si>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</si>
  <si>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</si>
  <si>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</si>
  <si>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</si>
  <si>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</si>
  <si>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</si>
  <si>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</si>
  <si>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</si>
  <si>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</si>
  <si>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</si>
  <si>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</si>
  <si>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</si>
  <si>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</si>
  <si>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</si>
  <si>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</si>
  <si>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</si>
  <si>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</si>
  <si>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</si>
  <si>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</si>
  <si>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</si>
  <si>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</si>
  <si>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</si>
  <si>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</si>
  <si>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</si>
  <si>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</si>
  <si>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</si>
  <si>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</si>
  <si>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</si>
  <si>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</si>
  <si>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</si>
  <si>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</si>
  <si>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</si>
  <si>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</si>
  <si>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</si>
  <si>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</si>
  <si>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</si>
  <si>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</si>
  <si>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</si>
  <si>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</si>
  <si>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</si>
  <si>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</si>
  <si>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</si>
  <si>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</si>
  <si>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</si>
  <si>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</si>
  <si>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</si>
  <si>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</si>
  <si>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</si>
  <si>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</si>
  <si>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</si>
  <si>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</si>
  <si>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</si>
  <si>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</si>
  <si>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</si>
  <si>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</si>
  <si>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</si>
  <si>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</si>
  <si>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</si>
  <si>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</si>
  <si>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</si>
  <si>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</si>
  <si>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</si>
  <si>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</si>
  <si>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</si>
  <si>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</si>
  <si>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</si>
  <si>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</si>
  <si>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</si>
  <si>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</si>
  <si>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</si>
  <si>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</si>
  <si>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</si>
  <si>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</si>
  <si>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</si>
  <si>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</si>
  <si>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</si>
  <si>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</si>
  <si>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</si>
  <si>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</si>
  <si>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</si>
  <si>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</si>
  <si>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</si>
  <si>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</si>
  <si>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</si>
  <si>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</si>
  <si>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</si>
  <si>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</si>
  <si>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</si>
  <si>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</si>
  <si>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</si>
  <si>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</si>
  <si>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</si>
  <si>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</si>
  <si>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</si>
  <si>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</si>
  <si>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</si>
  <si>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</si>
  <si>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</si>
  <si>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</si>
  <si>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</si>
  <si>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</si>
  <si>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</si>
  <si>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</si>
  <si>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</si>
  <si>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</si>
  <si>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</si>
  <si>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</si>
  <si>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</si>
  <si>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</si>
  <si>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</si>
  <si>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</si>
  <si>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</si>
  <si>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</si>
  <si>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</si>
  <si>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</si>
  <si>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</si>
  <si>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</si>
  <si>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</si>
  <si>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</si>
  <si>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</si>
  <si>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</si>
  <si>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</si>
  <si>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</si>
  <si>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</si>
  <si>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</si>
  <si>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</si>
  <si>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</si>
  <si>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</si>
  <si>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</si>
  <si>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</si>
  <si>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</si>
  <si>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</si>
  <si>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</si>
  <si>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</si>
  <si>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</si>
  <si>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</si>
  <si>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</si>
  <si>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</si>
  <si>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</si>
  <si>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</si>
  <si>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</si>
  <si>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</si>
  <si>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</si>
  <si>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</si>
  <si>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</si>
  <si>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</si>
  <si>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</si>
  <si>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</si>
  <si>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</si>
  <si>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</si>
  <si>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</si>
  <si>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</si>
  <si>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</si>
  <si>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</si>
  <si>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</si>
  <si>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</si>
  <si>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</si>
  <si>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</si>
  <si>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</si>
  <si>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</si>
  <si>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</si>
  <si>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</si>
  <si>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</si>
  <si>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</si>
  <si>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</si>
  <si>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</si>
  <si>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</si>
  <si>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</si>
  <si>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</si>
  <si>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</si>
  <si>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</si>
  <si>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</si>
  <si>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</si>
  <si>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</si>
  <si>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</si>
  <si>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</si>
  <si>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</si>
  <si>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</si>
  <si>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</si>
  <si>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</si>
  <si>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</si>
  <si>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</si>
  <si>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</si>
  <si>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</si>
  <si>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</si>
  <si>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</si>
  <si>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</si>
  <si>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</si>
  <si>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</si>
  <si>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</si>
  <si>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</si>
  <si>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</si>
  <si>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</si>
  <si>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</si>
  <si>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</si>
  <si>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</si>
  <si>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</si>
  <si>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</si>
  <si>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</si>
  <si>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</si>
  <si>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</si>
  <si>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</si>
  <si>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</si>
  <si>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</si>
  <si>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</si>
  <si>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</si>
  <si>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</si>
  <si>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</si>
  <si>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</si>
  <si>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</si>
  <si>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</si>
  <si>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</si>
  <si>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</si>
  <si>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</si>
  <si>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</si>
  <si>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</si>
  <si>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</si>
  <si>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</si>
  <si>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</si>
  <si>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</si>
  <si>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</si>
  <si>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</si>
  <si>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</si>
  <si>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</si>
  <si>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</si>
  <si>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</si>
  <si>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</si>
  <si>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</si>
  <si>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</si>
  <si>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</si>
  <si>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</si>
  <si>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</si>
  <si>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</si>
  <si>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</si>
  <si>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</si>
  <si>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</si>
  <si>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</si>
  <si>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</si>
  <si>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</si>
  <si>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</si>
  <si>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</si>
  <si>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</si>
  <si>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</si>
  <si>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</si>
  <si>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</si>
  <si>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</si>
  <si>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</si>
  <si>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</si>
  <si>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</si>
  <si>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</si>
  <si>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</si>
  <si>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</si>
  <si>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</si>
  <si>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</si>
  <si>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</si>
  <si>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</si>
  <si>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</si>
  <si>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</si>
  <si>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</si>
  <si>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</si>
  <si>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</si>
  <si>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</si>
  <si>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</si>
  <si>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</si>
  <si>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</si>
  <si>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</si>
  <si>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</si>
  <si>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</si>
  <si>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</si>
  <si>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</si>
  <si>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</si>
  <si>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</si>
  <si>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</si>
  <si>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</si>
  <si>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</si>
  <si>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</si>
  <si>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</si>
  <si>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</si>
  <si>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</si>
  <si>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</si>
  <si>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</si>
  <si>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</si>
  <si>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</si>
  <si>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</si>
  <si>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</si>
  <si>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</si>
  <si>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</si>
  <si>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</si>
  <si>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</si>
  <si>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</si>
  <si>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</si>
  <si>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</si>
  <si>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</si>
  <si>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</si>
  <si>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</si>
  <si>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</si>
  <si>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</si>
  <si>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</si>
  <si>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</si>
  <si>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</si>
  <si>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</si>
  <si>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</si>
  <si>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</si>
  <si>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</si>
  <si>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</si>
  <si>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</si>
  <si>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</si>
  <si>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</si>
  <si>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</si>
  <si>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</si>
  <si>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</si>
  <si>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</si>
  <si>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</si>
  <si>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</si>
  <si>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</si>
  <si>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</si>
  <si>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</si>
  <si>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</si>
  <si>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</si>
  <si>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</si>
  <si>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</si>
  <si>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</si>
  <si>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</si>
  <si>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</si>
  <si>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</si>
  <si>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</si>
  <si>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</si>
  <si>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</si>
  <si>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</si>
  <si>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</si>
  <si>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</si>
  <si>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</si>
  <si>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</si>
  <si>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</si>
  <si>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</si>
  <si>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</si>
  <si>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</si>
  <si>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</si>
  <si>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</si>
  <si>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</si>
  <si>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</si>
  <si>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</si>
  <si>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</si>
  <si>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</si>
  <si>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</si>
  <si>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</si>
  <si>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</si>
  <si>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</si>
  <si>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</si>
  <si>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</si>
  <si>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</si>
  <si>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</si>
  <si>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</si>
  <si>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</si>
  <si>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</si>
  <si>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</si>
  <si>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</si>
  <si>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</si>
  <si>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</si>
  <si>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</si>
  <si>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</si>
  <si>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</si>
  <si>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</si>
  <si>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</si>
  <si>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</si>
  <si>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</si>
  <si>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</si>
  <si>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</si>
  <si>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</si>
  <si>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</si>
  <si>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</si>
  <si>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</si>
  <si>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</si>
  <si>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</si>
  <si>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</si>
  <si>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</si>
  <si>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</si>
  <si>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</si>
  <si>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</si>
  <si>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</si>
  <si>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</si>
  <si>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</si>
  <si>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</si>
  <si>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</si>
  <si>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</si>
  <si>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</si>
  <si>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</si>
  <si>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</si>
  <si>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</si>
  <si>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</si>
  <si>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</si>
  <si>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</si>
  <si>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</si>
  <si>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</si>
  <si>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</si>
  <si>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</si>
  <si>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</si>
  <si>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</si>
  <si>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</si>
  <si>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</si>
  <si>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</si>
  <si>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</si>
  <si>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</si>
  <si>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</si>
  <si>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</si>
  <si>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</si>
  <si>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</si>
  <si>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</si>
  <si>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</si>
  <si>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</si>
  <si>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</si>
  <si>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</si>
  <si>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</si>
  <si>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</si>
  <si>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</si>
  <si>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</si>
  <si>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</si>
  <si>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</si>
  <si>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</si>
  <si>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</si>
  <si>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</si>
  <si>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</si>
  <si>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</si>
  <si>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</si>
  <si>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</si>
  <si>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</si>
  <si>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</si>
  <si>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</si>
  <si>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</si>
  <si>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</si>
  <si>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</si>
  <si>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</si>
  <si>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</si>
  <si>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</si>
  <si>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</si>
  <si>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</si>
  <si>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</si>
  <si>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</si>
  <si>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</si>
  <si>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</si>
  <si>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</si>
  <si>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</si>
  <si>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</si>
  <si>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</si>
  <si>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</si>
  <si>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</si>
  <si>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</si>
  <si>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</si>
  <si>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</si>
  <si>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</si>
  <si>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</si>
  <si>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</si>
  <si>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</si>
  <si>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</si>
  <si>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</si>
  <si>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</si>
  <si>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</si>
  <si>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</si>
  <si>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</si>
  <si>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</si>
  <si>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</si>
  <si>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</si>
  <si>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</si>
  <si>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</si>
  <si>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</si>
  <si>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</si>
  <si>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</si>
  <si>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</si>
  <si>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</si>
  <si>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</si>
  <si>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</si>
  <si>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</si>
  <si>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</si>
  <si>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</si>
  <si>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</si>
  <si>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</si>
  <si>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</si>
  <si>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</si>
  <si>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</si>
  <si>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</si>
  <si>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</si>
  <si>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</si>
  <si>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</si>
  <si>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</si>
  <si>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</si>
  <si>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</si>
  <si>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</si>
  <si>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</si>
  <si>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</si>
  <si>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</si>
  <si>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</si>
  <si>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</si>
  <si>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</si>
  <si>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</si>
  <si>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</si>
  <si>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</si>
  <si>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</si>
  <si>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</si>
  <si>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</si>
  <si>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</si>
  <si>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</si>
  <si>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</si>
  <si>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</si>
  <si>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</si>
  <si>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</si>
  <si>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</si>
  <si>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</si>
  <si>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</si>
  <si>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</si>
  <si>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</si>
  <si>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</si>
  <si>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</si>
  <si>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</si>
  <si>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</si>
  <si>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</si>
  <si>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</si>
  <si>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</si>
  <si>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</si>
  <si>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</si>
  <si>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</si>
  <si>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</si>
  <si>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</si>
  <si>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</si>
  <si>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</si>
  <si>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</si>
  <si>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</si>
  <si>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</si>
  <si>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</si>
  <si>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</si>
  <si>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</si>
  <si>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</si>
  <si>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</si>
  <si>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</si>
  <si>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</si>
  <si>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</si>
  <si>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</si>
  <si>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</si>
  <si>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</si>
  <si>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</si>
  <si>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</si>
  <si>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</si>
  <si>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</si>
  <si>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</si>
  <si>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</si>
  <si>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</si>
  <si>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</si>
  <si>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</si>
  <si>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</si>
  <si>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</si>
  <si>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</si>
  <si>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</si>
  <si>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</si>
  <si>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</si>
  <si>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</si>
  <si>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</si>
  <si>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</si>
  <si>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</si>
  <si>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</si>
  <si>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</si>
  <si>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</si>
  <si>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</si>
  <si>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</si>
  <si>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</si>
  <si>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</si>
  <si>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</si>
  <si>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</si>
  <si>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</si>
  <si>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</si>
  <si>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</si>
  <si>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</si>
  <si>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</si>
  <si>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</si>
  <si>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</si>
  <si>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</si>
  <si>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</si>
  <si>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</si>
  <si>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</si>
  <si>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</si>
  <si>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</si>
  <si>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</si>
  <si>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</si>
  <si>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</si>
  <si>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</si>
  <si>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</si>
  <si>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</si>
  <si>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</si>
  <si>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</si>
  <si>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</si>
  <si>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</si>
  <si>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</si>
  <si>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</si>
  <si>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</si>
  <si>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</si>
  <si>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</si>
  <si>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</si>
  <si>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</si>
  <si>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</si>
  <si>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</si>
  <si>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</si>
  <si>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</si>
  <si>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</si>
  <si>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</si>
  <si>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</si>
  <si>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</si>
  <si>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</si>
  <si>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</si>
  <si>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</si>
  <si>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</si>
  <si>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</si>
  <si>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</si>
  <si>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</si>
  <si>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</si>
  <si>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</si>
  <si>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</si>
  <si>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</si>
  <si>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</si>
  <si>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</si>
  <si>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</si>
  <si>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</si>
  <si>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</si>
  <si>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</si>
  <si>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</si>
  <si>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</si>
  <si>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</si>
  <si>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</si>
  <si>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</si>
  <si>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</si>
  <si>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</si>
  <si>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</si>
  <si>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</si>
  <si>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</si>
  <si>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</si>
  <si>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</si>
  <si>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</si>
  <si>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</si>
  <si>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</si>
  <si>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</si>
  <si>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</si>
  <si>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</si>
  <si>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</si>
  <si>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</si>
  <si>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</si>
  <si>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</si>
  <si>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</si>
  <si>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</si>
  <si>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</si>
  <si>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</si>
  <si>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</si>
  <si>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</si>
  <si>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</si>
  <si>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</si>
  <si>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</si>
  <si>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</si>
  <si>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</si>
  <si>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</si>
  <si>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</si>
  <si>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</si>
  <si>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</si>
  <si>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</si>
  <si>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</si>
  <si>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</si>
  <si>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</si>
  <si>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</si>
  <si>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</si>
  <si>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</si>
  <si>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</si>
  <si>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</si>
  <si>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</si>
  <si>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</si>
  <si>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</si>
  <si>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</si>
  <si>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</si>
  <si>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</si>
  <si>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</si>
  <si>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</si>
  <si>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</si>
  <si>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</si>
  <si>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</si>
  <si>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</si>
  <si>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</si>
  <si>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</si>
  <si>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</si>
  <si>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</si>
  <si>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</si>
  <si>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</si>
  <si>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</si>
  <si>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</si>
  <si>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</si>
  <si>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</si>
  <si>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</si>
  <si>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</si>
  <si>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</si>
  <si>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</si>
  <si>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</si>
  <si>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</si>
  <si>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</si>
  <si>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</si>
  <si>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</si>
  <si>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</si>
  <si>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</si>
  <si>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</si>
  <si>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</si>
  <si>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</si>
  <si>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</si>
  <si>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</si>
  <si>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</si>
  <si>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</si>
  <si>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</si>
  <si>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</si>
  <si>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</si>
  <si>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</si>
  <si>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</si>
  <si>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</si>
  <si>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</si>
  <si>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</si>
  <si>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</si>
  <si>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</si>
  <si>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</si>
  <si>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</si>
  <si>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</si>
  <si>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</si>
  <si>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</si>
  <si>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</si>
  <si>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</si>
  <si>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</si>
  <si>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</si>
  <si>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</si>
  <si>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</si>
  <si>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</si>
  <si>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</si>
  <si>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</si>
  <si>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</si>
  <si>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</si>
  <si>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</si>
  <si>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</si>
  <si>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</si>
  <si>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</si>
  <si>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</si>
  <si>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</si>
  <si>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</si>
  <si>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</si>
  <si>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</si>
  <si>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</si>
  <si>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</si>
  <si>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</si>
  <si>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</si>
  <si>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</si>
  <si>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</si>
  <si>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</si>
  <si>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</si>
  <si>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</si>
  <si>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</si>
  <si>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</si>
  <si>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</si>
  <si>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</si>
  <si>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</si>
  <si>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</si>
  <si>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</si>
  <si>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</si>
  <si>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</si>
  <si>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</si>
  <si>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</si>
  <si>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</si>
  <si>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</si>
  <si>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</si>
  <si>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</si>
  <si>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</si>
  <si>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</si>
  <si>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</si>
  <si>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</si>
  <si>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</si>
  <si>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</si>
  <si>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</si>
  <si>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</si>
  <si>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</si>
  <si>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</si>
  <si>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</si>
  <si>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</si>
  <si>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</si>
  <si>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</si>
  <si>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</si>
  <si>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</si>
  <si>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</si>
  <si>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</si>
  <si>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</si>
  <si>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</si>
  <si>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</si>
  <si>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</si>
  <si>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</si>
  <si>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</si>
  <si>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</si>
  <si>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</si>
  <si>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</si>
  <si>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</si>
  <si>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</si>
  <si>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</si>
  <si>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</si>
  <si>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</si>
  <si>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</si>
  <si>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</si>
  <si>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</si>
  <si>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</si>
  <si>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</si>
  <si>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</si>
  <si>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</si>
  <si>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</si>
  <si>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</si>
  <si>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</si>
  <si>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</si>
  <si>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</si>
  <si>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</si>
  <si>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</si>
  <si>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</si>
  <si>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</si>
  <si>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</si>
  <si>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</si>
  <si>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</si>
  <si>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</si>
  <si>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</si>
  <si>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</si>
  <si>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</si>
  <si>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</si>
  <si>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</si>
  <si>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</si>
  <si>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</si>
  <si>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</si>
  <si>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</si>
  <si>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</si>
  <si>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</si>
  <si>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</si>
  <si>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</si>
  <si>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</si>
  <si>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</si>
  <si>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</si>
  <si>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</si>
  <si>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</si>
  <si>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</si>
  <si>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</si>
  <si>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</si>
  <si>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</si>
  <si>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</si>
  <si>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</si>
  <si>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</si>
  <si>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</si>
  <si>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</si>
  <si>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</si>
  <si>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</si>
  <si>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</si>
  <si>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</si>
  <si>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</si>
  <si>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</si>
  <si>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</si>
  <si>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</si>
  <si>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</si>
  <si>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</si>
  <si>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</si>
  <si>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</si>
  <si>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</si>
  <si>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</si>
  <si>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</si>
  <si>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</si>
  <si>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</si>
  <si>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</si>
  <si>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</si>
  <si>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</si>
  <si>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</si>
  <si>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</si>
  <si>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</si>
  <si>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</si>
  <si>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</si>
  <si>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</si>
  <si>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</si>
  <si>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</si>
  <si>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</si>
  <si>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</si>
  <si>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</si>
  <si>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</si>
  <si>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</si>
  <si>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</si>
  <si>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</si>
  <si>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</si>
  <si>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</si>
  <si>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</si>
  <si>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</si>
  <si>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</si>
  <si>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</si>
  <si>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</si>
  <si>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</si>
  <si>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</si>
  <si>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</si>
  <si>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</si>
  <si>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</si>
  <si>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</si>
  <si>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</si>
  <si>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</si>
  <si>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</si>
  <si>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</si>
  <si>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</si>
  <si>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</si>
  <si>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</si>
  <si>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</si>
  <si>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</si>
  <si>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</si>
  <si>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</si>
  <si>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</si>
  <si>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</si>
  <si>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</si>
  <si>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</si>
  <si>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</si>
  <si>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</si>
  <si>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</si>
  <si>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</si>
  <si>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</si>
  <si>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</si>
  <si>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</si>
  <si>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</si>
  <si>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</si>
  <si>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</si>
  <si>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</si>
  <si>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</si>
  <si>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</si>
  <si>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</si>
  <si>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</si>
  <si>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</si>
  <si>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</si>
  <si>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</si>
  <si>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</si>
  <si>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</si>
  <si>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</si>
  <si>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</si>
  <si>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</si>
  <si>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</si>
  <si>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</si>
  <si>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</si>
  <si>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</si>
  <si>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</si>
  <si>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</si>
  <si>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</si>
  <si>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</si>
  <si>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</si>
  <si>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</si>
  <si>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</si>
  <si>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</si>
  <si>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</si>
  <si>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</si>
  <si>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</si>
  <si>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</si>
  <si>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</si>
  <si>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</si>
  <si>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</si>
  <si>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</si>
  <si>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</si>
  <si>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</si>
  <si>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</si>
  <si>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</si>
  <si>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</si>
  <si>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</si>
  <si>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</si>
  <si>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</si>
  <si>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</si>
  <si>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</si>
  <si>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</si>
  <si>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</si>
  <si>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</si>
  <si>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</si>
  <si>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</si>
  <si>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</si>
  <si>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</si>
  <si>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</si>
  <si>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</si>
  <si>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</si>
  <si>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</si>
  <si>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</si>
  <si>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</si>
  <si>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</si>
  <si>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</si>
  <si>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</si>
  <si>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</si>
  <si>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</si>
  <si>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</si>
  <si>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</si>
  <si>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</si>
  <si>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</si>
  <si>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</si>
  <si>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</si>
  <si>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</si>
  <si>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</si>
  <si>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</si>
  <si>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</si>
  <si>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</si>
  <si>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</si>
  <si>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</si>
  <si>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</si>
  <si>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</si>
  <si>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</si>
  <si>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</si>
  <si>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</si>
  <si>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</si>
  <si>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</si>
  <si>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</si>
  <si>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</si>
  <si>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</si>
  <si>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</si>
  <si>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</si>
  <si>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</si>
  <si>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</si>
  <si>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</si>
  <si>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</si>
  <si>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</si>
  <si>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</si>
  <si>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</si>
  <si>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</si>
  <si>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</si>
  <si>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</si>
  <si>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</si>
  <si>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</si>
  <si>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</si>
  <si>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</si>
  <si>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</si>
  <si>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</si>
  <si>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</si>
  <si>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</si>
  <si>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</si>
  <si>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</si>
  <si>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</si>
  <si>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</si>
  <si>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</si>
  <si>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</si>
  <si>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</si>
  <si>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</si>
  <si>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</si>
  <si>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</si>
  <si>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</si>
  <si>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</si>
  <si>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</si>
  <si>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</si>
  <si>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</si>
  <si>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</si>
  <si>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</si>
  <si>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</si>
  <si>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</si>
  <si>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</si>
  <si>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</si>
  <si>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</si>
  <si>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</si>
  <si>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</si>
  <si>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</si>
  <si>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</si>
  <si>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</si>
  <si>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</si>
  <si>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</si>
  <si>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</si>
  <si>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</si>
  <si>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</si>
  <si>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</si>
  <si>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</si>
  <si>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</si>
  <si>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</si>
  <si>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</si>
  <si>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</si>
  <si>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</si>
  <si>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</si>
  <si>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</si>
  <si>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</si>
  <si>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</si>
  <si>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</si>
  <si>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</si>
  <si>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</si>
  <si>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</si>
  <si>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</si>
  <si>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</si>
  <si>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</si>
  <si>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</si>
  <si>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</si>
  <si>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</si>
  <si>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</si>
  <si>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</si>
  <si>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</si>
  <si>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</si>
  <si>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</si>
  <si>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</si>
  <si>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</si>
  <si>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</si>
  <si>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</si>
  <si>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</si>
  <si>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</si>
  <si>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</si>
  <si>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</si>
  <si>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</si>
  <si>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</si>
  <si>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</si>
  <si>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</si>
  <si>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</si>
  <si>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</si>
  <si>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</si>
  <si>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</si>
  <si>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</si>
  <si>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</si>
  <si>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</si>
  <si>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</si>
  <si>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</si>
  <si>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</si>
  <si>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</si>
  <si>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</si>
  <si>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</si>
  <si>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</si>
  <si>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</si>
  <si>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</si>
  <si>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</si>
  <si>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</si>
  <si>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</si>
  <si>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</si>
  <si>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</si>
  <si>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</si>
  <si>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</si>
  <si>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</si>
  <si>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</si>
  <si>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</si>
  <si>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</si>
  <si>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</si>
  <si>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</si>
  <si>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</si>
  <si>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</si>
  <si>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</si>
  <si>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</si>
  <si>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</si>
  <si>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</si>
  <si>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</si>
  <si>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</si>
  <si>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</si>
  <si>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</si>
  <si>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</si>
  <si>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</si>
  <si>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</si>
  <si>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</si>
  <si>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</si>
  <si>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</si>
  <si>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</si>
  <si>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</si>
  <si>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</si>
  <si>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</si>
  <si>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</si>
  <si>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</si>
  <si>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</si>
  <si>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</si>
  <si>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</si>
  <si>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</si>
  <si>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</si>
  <si>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</si>
  <si>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</si>
  <si>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</si>
  <si>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</si>
  <si>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</si>
  <si>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</si>
  <si>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</si>
  <si>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</si>
  <si>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</si>
  <si>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</si>
  <si>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</si>
  <si>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</si>
  <si>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</si>
  <si>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</si>
  <si>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</si>
  <si>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</si>
  <si>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</si>
  <si>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</si>
  <si>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</si>
  <si>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</si>
  <si>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</si>
  <si>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</si>
  <si>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</si>
  <si>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</si>
  <si>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</si>
  <si>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</si>
  <si>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</si>
  <si>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</si>
  <si>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</si>
  <si>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</si>
  <si>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</si>
  <si>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</si>
  <si>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</si>
  <si>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</si>
  <si>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</si>
  <si>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</si>
  <si>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</si>
  <si>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</si>
  <si>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</si>
  <si>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</si>
  <si>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</si>
  <si>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</si>
  <si>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</si>
  <si>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</si>
  <si>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</si>
  <si>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</si>
  <si>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</si>
  <si>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</si>
  <si>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</si>
  <si>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</si>
  <si>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</si>
  <si>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</si>
  <si>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</si>
  <si>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</si>
  <si>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</si>
  <si>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</si>
  <si>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</si>
  <si>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</si>
  <si>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</si>
  <si>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</si>
  <si>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</si>
  <si>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</si>
  <si>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</si>
  <si>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</si>
  <si>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</si>
  <si>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</si>
  <si>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</si>
  <si>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</si>
  <si>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</si>
  <si>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</si>
  <si>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</si>
  <si>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</si>
  <si>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</si>
  <si>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</si>
  <si>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</si>
  <si>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</si>
  <si>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</si>
  <si>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</si>
  <si>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</si>
  <si>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</si>
  <si>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</si>
  <si>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</si>
  <si>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</si>
  <si>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</si>
  <si>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</si>
  <si>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</si>
  <si>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</si>
  <si>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</si>
  <si>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</si>
  <si>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</si>
  <si>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</si>
  <si>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</si>
  <si>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</si>
  <si>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</si>
  <si>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</si>
  <si>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</si>
  <si>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</si>
  <si>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</si>
  <si>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</si>
  <si>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</si>
  <si>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</si>
  <si>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</si>
  <si>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</si>
  <si>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</si>
  <si>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</si>
  <si>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</si>
  <si>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</si>
  <si>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</si>
  <si>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</si>
  <si>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</si>
  <si>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</si>
  <si>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</si>
  <si>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</si>
  <si>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</si>
  <si>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</si>
  <si>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</si>
  <si>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</si>
  <si>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</si>
  <si>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</si>
  <si>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</si>
  <si>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</si>
  <si>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</si>
  <si>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</si>
  <si>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</si>
  <si>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</si>
  <si>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</si>
  <si>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</si>
  <si>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</si>
  <si>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</si>
  <si>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</si>
  <si>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</si>
  <si>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</si>
  <si>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</si>
  <si>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</si>
  <si>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</si>
  <si>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</si>
  <si>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</si>
  <si>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</si>
  <si>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</si>
  <si>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</si>
  <si>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</si>
  <si>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</si>
  <si>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</si>
  <si>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</si>
  <si>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</si>
  <si>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</si>
  <si>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</si>
  <si>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</si>
  <si>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</si>
  <si>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</si>
  <si>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</si>
  <si>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</si>
  <si>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</si>
  <si>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</si>
  <si>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</si>
  <si>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</si>
  <si>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</si>
  <si>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</si>
  <si>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</si>
  <si>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</si>
  <si>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</si>
  <si>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</si>
  <si>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</si>
  <si>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</si>
  <si>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</si>
  <si>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</si>
  <si>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</si>
  <si>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</si>
  <si>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</si>
  <si>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</si>
  <si>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</si>
  <si>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</si>
  <si>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</si>
  <si>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</si>
  <si>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</si>
  <si>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</si>
  <si>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</si>
  <si>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</si>
  <si>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</si>
  <si>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</si>
  <si>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</si>
  <si>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</si>
  <si>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</si>
  <si>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</si>
  <si>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</si>
  <si>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</si>
  <si>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</si>
  <si>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</si>
  <si>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</si>
  <si>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</si>
  <si>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</si>
  <si>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</si>
  <si>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</si>
  <si>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</si>
  <si>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</si>
  <si>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</si>
  <si>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</si>
  <si>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</si>
  <si>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</si>
  <si>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</si>
  <si>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</si>
  <si>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</si>
  <si>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</si>
  <si>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</si>
  <si>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</si>
  <si>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</si>
  <si>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</si>
  <si>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</si>
  <si>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</si>
  <si>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</si>
  <si>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</si>
  <si>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</si>
  <si>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</si>
  <si>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</si>
  <si>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</si>
  <si>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</si>
  <si>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</si>
  <si>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</si>
  <si>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</si>
  <si>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</si>
  <si>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</si>
  <si>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</si>
  <si>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</si>
  <si>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</si>
  <si>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</si>
  <si>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</si>
  <si>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</si>
  <si>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</si>
  <si>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</si>
  <si>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</si>
  <si>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</si>
  <si>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</si>
  <si>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</si>
  <si>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</si>
  <si>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</si>
  <si>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</si>
  <si>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</si>
  <si>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</si>
  <si>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</si>
  <si>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</si>
  <si>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</si>
  <si>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</si>
  <si>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</si>
  <si>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</si>
  <si>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</si>
  <si>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</si>
  <si>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</si>
  <si>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</si>
  <si>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</si>
  <si>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</si>
  <si>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</si>
  <si>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</si>
  <si>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</si>
  <si>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</si>
  <si>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</si>
  <si>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</si>
  <si>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</si>
  <si>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</si>
  <si>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</si>
  <si>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</si>
  <si>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</si>
  <si>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</si>
  <si>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</si>
  <si>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</si>
  <si>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</si>
  <si>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</si>
  <si>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</si>
  <si>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</si>
  <si>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</si>
  <si>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</si>
  <si>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</si>
  <si>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</si>
  <si>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</si>
  <si>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</si>
  <si>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</si>
  <si>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</si>
  <si>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</si>
  <si>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</si>
  <si>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</si>
  <si>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</si>
  <si>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</si>
  <si>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</si>
  <si>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</si>
  <si>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</si>
  <si>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</si>
  <si>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</si>
  <si>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</si>
  <si>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</si>
  <si>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</si>
  <si>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</si>
  <si>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</si>
  <si>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</si>
  <si>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</si>
  <si>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</si>
  <si>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</si>
  <si>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</si>
  <si>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</si>
  <si>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</si>
  <si>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</si>
  <si>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</si>
  <si>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</si>
  <si>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</si>
  <si>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</si>
  <si>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</si>
  <si>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</si>
  <si>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</si>
  <si>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</si>
  <si>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</si>
  <si>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</si>
  <si>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</si>
  <si>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</si>
  <si>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</si>
  <si>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</si>
  <si>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</si>
  <si>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</si>
  <si>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</si>
  <si>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</si>
  <si>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</si>
  <si>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</si>
  <si>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</si>
  <si>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</si>
  <si>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</si>
  <si>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</si>
  <si>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</si>
  <si>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</si>
  <si>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</si>
  <si>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</si>
  <si>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</si>
  <si>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</si>
  <si>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</si>
  <si>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</si>
  <si>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</si>
  <si>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</si>
  <si>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</si>
  <si>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</si>
  <si>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</si>
  <si>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</si>
  <si>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</si>
  <si>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</si>
  <si>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</si>
  <si>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</si>
  <si>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</si>
  <si>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</si>
  <si>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</si>
  <si>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</si>
  <si>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</si>
  <si>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</si>
  <si>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</si>
  <si>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</si>
  <si>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</si>
  <si>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</si>
  <si>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</si>
  <si>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</si>
  <si>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</si>
  <si>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</si>
  <si>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</si>
  <si>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</si>
  <si>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</si>
  <si>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</si>
  <si>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</si>
  <si>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</si>
  <si>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</si>
  <si>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</si>
  <si>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</si>
  <si>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</si>
  <si>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</si>
  <si>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</si>
  <si>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</si>
  <si>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</si>
  <si>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</si>
  <si>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</si>
  <si>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</si>
  <si>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</si>
  <si>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</si>
  <si>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</si>
  <si>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</si>
  <si>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</si>
  <si>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</si>
  <si>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</si>
  <si>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</si>
  <si>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</si>
  <si>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</si>
  <si>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</si>
  <si>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</si>
  <si>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</si>
  <si>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</si>
  <si>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</si>
  <si>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</si>
  <si>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</si>
  <si>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</si>
  <si>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</si>
  <si>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</si>
  <si>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</si>
  <si>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</si>
  <si>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</si>
  <si>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</si>
  <si>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</si>
  <si>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</si>
  <si>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</si>
  <si>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</si>
  <si>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</si>
  <si>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</si>
  <si>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</si>
  <si>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</si>
  <si>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</si>
  <si>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</si>
  <si>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</si>
  <si>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</si>
  <si>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</si>
  <si>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</si>
  <si>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</si>
  <si>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</si>
  <si>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</si>
  <si>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</si>
  <si>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</si>
  <si>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</si>
  <si>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</si>
  <si>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</si>
  <si>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</si>
  <si>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</si>
  <si>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</si>
  <si>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</si>
  <si>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</si>
  <si>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</si>
  <si>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</si>
  <si>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</si>
  <si>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</si>
  <si>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</si>
  <si>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</si>
  <si>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</si>
  <si>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</si>
  <si>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</si>
  <si>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</si>
  <si>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</si>
  <si>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</si>
  <si>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</si>
  <si>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</si>
  <si>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</si>
  <si>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</si>
  <si>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</si>
  <si>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</si>
  <si>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</si>
  <si>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</si>
  <si>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</si>
  <si>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</si>
  <si>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</si>
  <si>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</si>
  <si>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</si>
  <si>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</si>
  <si>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</si>
  <si>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</si>
  <si>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</si>
  <si>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</si>
  <si>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</si>
  <si>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</si>
  <si>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</si>
  <si>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</si>
  <si>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</si>
  <si>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</si>
  <si>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</si>
  <si>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</si>
  <si>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</si>
  <si>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</si>
  <si>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</si>
  <si>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</si>
  <si>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</si>
  <si>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</si>
  <si>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</si>
  <si>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</si>
  <si>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</si>
  <si>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</si>
  <si>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</si>
  <si>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</si>
  <si>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</si>
  <si>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</si>
  <si>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</si>
  <si>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</si>
  <si>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</si>
  <si>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</si>
  <si>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</si>
  <si>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</si>
  <si>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</si>
  <si>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</si>
  <si>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</si>
  <si>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</si>
  <si>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</si>
  <si>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</si>
  <si>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</si>
  <si>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</si>
  <si>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</si>
  <si>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</si>
  <si>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</si>
  <si>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</si>
  <si>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</si>
  <si>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</si>
  <si>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</si>
  <si>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</si>
  <si>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</si>
  <si>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</si>
  <si>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</si>
  <si>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</si>
  <si>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</si>
  <si>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</si>
  <si>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</si>
  <si>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</si>
  <si>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</si>
  <si>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</si>
  <si>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</si>
  <si>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</si>
  <si>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</si>
  <si>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</si>
  <si>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</si>
  <si>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</si>
  <si>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</si>
  <si>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</si>
  <si>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</si>
  <si>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</si>
  <si>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</si>
  <si>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</si>
  <si>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</si>
  <si>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</si>
  <si>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</si>
  <si>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</si>
  <si>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</si>
  <si>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</si>
  <si>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</si>
  <si>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</si>
  <si>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</si>
  <si>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</si>
  <si>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</si>
  <si>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</si>
  <si>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</si>
  <si>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</si>
  <si>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</si>
  <si>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</si>
  <si>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</si>
  <si>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</si>
  <si>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</si>
  <si>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</si>
  <si>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</si>
  <si>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</si>
  <si>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</si>
  <si>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</si>
  <si>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</si>
  <si>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</si>
  <si>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</si>
  <si>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</si>
  <si>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</si>
  <si>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</si>
  <si>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</si>
  <si>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</si>
  <si>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</si>
  <si>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</si>
  <si>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</si>
  <si>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</si>
  <si>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</si>
  <si>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</si>
  <si>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</si>
  <si>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</si>
  <si>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</si>
  <si>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</si>
  <si>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</si>
  <si>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</si>
  <si>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</si>
  <si>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</si>
  <si>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</si>
  <si>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</si>
  <si>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</si>
  <si>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</si>
  <si>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</si>
  <si>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</si>
  <si>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</si>
  <si>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</si>
  <si>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</si>
  <si>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</si>
  <si>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</si>
  <si>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</si>
  <si>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</si>
  <si>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</si>
  <si>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</si>
  <si>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</si>
  <si>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</si>
  <si>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</si>
  <si>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</si>
  <si>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</si>
  <si>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</si>
  <si>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</si>
  <si>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</si>
  <si>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</si>
  <si>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</si>
  <si>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</si>
  <si>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</si>
  <si>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</si>
  <si>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</si>
  <si>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</si>
  <si>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</si>
  <si>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</si>
  <si>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</si>
  <si>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</si>
  <si>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</si>
  <si>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</si>
  <si>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</si>
  <si>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</si>
  <si>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</si>
  <si>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</si>
  <si>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</si>
  <si>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</si>
  <si>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</si>
  <si>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</si>
  <si>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</si>
  <si>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</si>
  <si>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</si>
  <si>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</si>
  <si>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</si>
  <si>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</si>
  <si>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</si>
  <si>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</si>
  <si>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</si>
  <si>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</si>
  <si>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</si>
  <si>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</si>
  <si>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</si>
  <si>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</si>
  <si>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</si>
  <si>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</si>
  <si>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</si>
  <si>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</si>
  <si>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</si>
  <si>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</si>
  <si>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</si>
  <si>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</si>
  <si>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</si>
  <si>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</si>
  <si>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</si>
  <si>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</si>
  <si>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</si>
  <si>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</si>
  <si>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</si>
  <si>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</si>
  <si>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</si>
  <si>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</si>
  <si>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</si>
  <si>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</si>
  <si>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</si>
  <si>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</si>
  <si>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</si>
  <si>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</si>
  <si>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</si>
  <si>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</si>
  <si>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</si>
  <si>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</si>
  <si>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</si>
  <si>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</si>
  <si>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</si>
  <si>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</si>
  <si>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</si>
  <si>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</si>
  <si>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</si>
  <si>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</si>
  <si>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</si>
  <si>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</si>
  <si>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</si>
  <si>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</si>
  <si>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</si>
  <si>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</si>
  <si>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</si>
  <si>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</si>
  <si>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</si>
  <si>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</si>
  <si>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</si>
  <si>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</si>
  <si>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</si>
  <si>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</si>
  <si>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</si>
  <si>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</si>
  <si>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</si>
  <si>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</si>
  <si>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</si>
  <si>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</si>
  <si>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</si>
  <si>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</si>
  <si>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</si>
  <si>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</si>
  <si>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</si>
  <si>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</si>
  <si>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</si>
  <si>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</si>
  <si>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</si>
  <si>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</si>
  <si>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</si>
  <si>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</si>
  <si>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</si>
  <si>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</si>
  <si>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</si>
  <si>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</si>
  <si>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</si>
  <si>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</si>
  <si>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</si>
  <si>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</si>
  <si>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</si>
  <si>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</si>
  <si>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</si>
  <si>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</si>
  <si>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</si>
  <si>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</si>
  <si>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</si>
  <si>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</si>
  <si>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</si>
  <si>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</si>
  <si>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</si>
  <si>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</si>
  <si>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</si>
  <si>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</si>
  <si>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</si>
  <si>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</si>
  <si>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</si>
  <si>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</si>
  <si>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</si>
  <si>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</si>
  <si>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</si>
  <si>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</si>
  <si>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</si>
  <si>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</si>
  <si>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</si>
  <si>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</si>
  <si>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</si>
  <si>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</si>
  <si>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</si>
  <si>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</si>
  <si>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</si>
  <si>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</si>
  <si>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</si>
  <si>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</si>
  <si>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</si>
  <si>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</si>
  <si>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</si>
  <si>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</si>
  <si>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</si>
  <si>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</si>
  <si>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</si>
  <si>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</si>
  <si>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</si>
  <si>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</si>
  <si>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</si>
  <si>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</si>
  <si>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</si>
  <si>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</si>
  <si>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</si>
  <si>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</si>
  <si>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</si>
  <si>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</si>
  <si>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</si>
  <si>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</si>
  <si>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</si>
  <si>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</si>
  <si>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</si>
  <si>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</si>
  <si>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</si>
  <si>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</si>
  <si>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</si>
  <si>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</si>
  <si>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</si>
  <si>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</si>
  <si>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</si>
  <si>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</si>
  <si>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</si>
  <si>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</si>
  <si>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</si>
  <si>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</si>
  <si>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</si>
  <si>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</si>
  <si>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</si>
  <si>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</si>
  <si>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</si>
  <si>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</si>
  <si>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</si>
  <si>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</si>
  <si>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</si>
  <si>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</si>
  <si>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</si>
  <si>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</si>
  <si>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</si>
  <si>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</si>
  <si>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</si>
  <si>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</si>
  <si>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</si>
  <si>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</si>
  <si>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</si>
  <si>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</si>
  <si>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</si>
  <si>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</si>
  <si>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</si>
  <si>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</si>
  <si>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</si>
  <si>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</si>
  <si>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</si>
  <si>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</si>
  <si>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</si>
  <si>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</si>
  <si>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</si>
  <si>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</si>
  <si>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</si>
  <si>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</si>
  <si>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</si>
  <si>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</si>
  <si>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</si>
  <si>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</si>
  <si>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</si>
  <si>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</si>
  <si>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</si>
  <si>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</si>
  <si>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</si>
  <si>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</si>
  <si>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</si>
  <si>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</si>
  <si>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</si>
  <si>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</si>
  <si>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</si>
  <si>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</si>
  <si>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</si>
  <si>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</si>
  <si>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</si>
  <si>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</si>
  <si>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</si>
  <si>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</si>
  <si>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</si>
  <si>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</si>
  <si>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</si>
  <si>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</si>
  <si>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</si>
  <si>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</si>
  <si>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</si>
  <si>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</si>
  <si>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</si>
  <si>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</si>
  <si>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</si>
  <si>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</si>
  <si>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</si>
  <si>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</si>
  <si>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</si>
  <si>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</si>
  <si>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</si>
  <si>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</si>
  <si>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</si>
  <si>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</si>
  <si>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</si>
  <si>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</si>
  <si>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</si>
  <si>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</si>
  <si>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</si>
  <si>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</si>
  <si>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</si>
  <si>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</si>
  <si>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</si>
  <si>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</si>
  <si>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</si>
  <si>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</si>
  <si>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</si>
  <si>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</si>
  <si>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</si>
  <si>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</si>
  <si>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</si>
  <si>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</si>
  <si>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</si>
  <si>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</si>
  <si>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</si>
  <si>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</si>
  <si>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</si>
  <si>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</si>
  <si>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</si>
  <si>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</si>
  <si>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</si>
  <si>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</si>
  <si>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</si>
  <si>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</si>
  <si>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</si>
  <si>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</si>
  <si>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</si>
  <si>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</si>
  <si>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</si>
  <si>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</si>
  <si>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</si>
  <si>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</si>
  <si>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</si>
  <si>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</si>
  <si>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</si>
  <si>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</si>
  <si>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</si>
  <si>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</si>
  <si>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</si>
  <si>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</si>
  <si>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</si>
  <si>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</si>
  <si>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</si>
  <si>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</si>
  <si>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</si>
  <si>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</si>
  <si>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</si>
  <si>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</si>
  <si>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</si>
  <si>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</si>
  <si>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</si>
  <si>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</si>
  <si>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</si>
  <si>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</si>
  <si>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</si>
  <si>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</si>
  <si>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</si>
  <si>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</si>
  <si>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</si>
  <si>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</si>
  <si>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</si>
  <si>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</si>
  <si>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</si>
  <si>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</si>
  <si>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</si>
  <si>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</si>
  <si>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</si>
  <si>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</si>
  <si>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</si>
  <si>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</si>
  <si>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</si>
  <si>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</si>
  <si>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</si>
  <si>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</si>
  <si>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</si>
  <si>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</si>
  <si>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</si>
  <si>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</si>
  <si>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</si>
  <si>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</si>
  <si>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</si>
  <si>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</si>
  <si>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</si>
  <si>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</si>
  <si>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</si>
  <si>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</si>
  <si>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</si>
  <si>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</si>
  <si>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</si>
  <si>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</si>
  <si>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</si>
  <si>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</si>
  <si>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</si>
  <si>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</si>
  <si>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</si>
  <si>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</si>
  <si>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</si>
  <si>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</si>
  <si>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</si>
  <si>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</si>
  <si>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</si>
  <si>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</si>
  <si>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</si>
  <si>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</si>
  <si>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</si>
  <si>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</si>
  <si>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</si>
  <si>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</si>
  <si>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</si>
  <si>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</si>
  <si>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</si>
  <si>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</si>
  <si>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</si>
  <si>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</si>
  <si>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</si>
  <si>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</si>
  <si>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</si>
  <si>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</si>
  <si>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</si>
  <si>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</si>
  <si>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</si>
  <si>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</si>
  <si>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</si>
  <si>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</si>
  <si>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</si>
  <si>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</si>
  <si>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</si>
  <si>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</si>
  <si>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</si>
  <si>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</si>
  <si>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</si>
  <si>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</si>
  <si>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</si>
  <si>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</si>
  <si>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</si>
  <si>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</si>
  <si>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</si>
  <si>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</si>
  <si>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</si>
  <si>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</si>
  <si>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</si>
  <si>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</si>
  <si>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</si>
  <si>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</si>
  <si>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</si>
  <si>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</si>
  <si>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</si>
  <si>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</si>
  <si>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</si>
  <si>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</si>
  <si>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</si>
  <si>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</si>
  <si>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</si>
  <si>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</si>
  <si>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</si>
  <si>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</si>
  <si>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</si>
  <si>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</si>
  <si>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</si>
  <si>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</si>
  <si>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</si>
  <si>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</si>
  <si>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</si>
  <si>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</si>
  <si>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</si>
  <si>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</si>
  <si>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</si>
  <si>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</si>
  <si>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</si>
  <si>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</si>
  <si>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</si>
  <si>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</si>
  <si>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</si>
  <si>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</si>
  <si>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</si>
  <si>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</si>
  <si>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</si>
  <si>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</si>
  <si>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</si>
  <si>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</si>
  <si>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</si>
  <si>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</si>
  <si>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</si>
  <si>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</si>
  <si>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</si>
  <si>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</si>
  <si>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</si>
  <si>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</si>
  <si>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</si>
  <si>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</si>
  <si>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</si>
  <si>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</si>
  <si>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</si>
  <si>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</si>
  <si>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</si>
  <si>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</si>
  <si>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</si>
  <si>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</si>
  <si>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</si>
  <si>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</si>
  <si>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</si>
  <si>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</si>
  <si>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</si>
  <si>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</si>
  <si>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</si>
  <si>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</si>
  <si>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</si>
  <si>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</si>
  <si>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</si>
  <si>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</si>
  <si>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</si>
  <si>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</si>
  <si>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</si>
  <si>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</si>
  <si>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</si>
  <si>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</si>
  <si>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</si>
  <si>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</si>
  <si>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</si>
  <si>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</si>
  <si>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</si>
  <si>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</si>
  <si>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</si>
  <si>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</si>
  <si>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</si>
  <si>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</si>
  <si>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</si>
  <si>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</si>
  <si>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</si>
  <si>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</si>
  <si>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</si>
  <si>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</si>
  <si>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</si>
  <si>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</si>
  <si>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</si>
  <si>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</si>
  <si>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</si>
  <si>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</si>
  <si>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</si>
  <si>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</si>
  <si>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</si>
  <si>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</si>
  <si>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</si>
  <si>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</si>
  <si>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</si>
  <si>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</si>
  <si>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</si>
  <si>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</si>
  <si>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</si>
  <si>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</si>
  <si>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</si>
  <si>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</si>
  <si>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</si>
  <si>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</si>
  <si>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</si>
  <si>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</si>
  <si>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</si>
  <si>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</si>
  <si>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</si>
  <si>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</si>
  <si>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</si>
  <si>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</si>
  <si>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</si>
  <si>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</si>
  <si>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</si>
  <si>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</si>
  <si>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</si>
  <si>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</si>
  <si>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</si>
  <si>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</si>
  <si>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</si>
  <si>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</si>
  <si>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</si>
  <si>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</si>
  <si>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</si>
  <si>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</si>
  <si>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</si>
  <si>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</si>
  <si>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</si>
  <si>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</si>
  <si>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</si>
  <si>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</si>
  <si>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</si>
  <si>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</si>
  <si>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</si>
  <si>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</si>
  <si>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</si>
  <si>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</si>
  <si>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</si>
  <si>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</si>
  <si>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</si>
  <si>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</si>
  <si>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</si>
  <si>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</si>
  <si>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</si>
  <si>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</si>
  <si>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</si>
  <si>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</si>
  <si>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</si>
  <si>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</si>
  <si>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</si>
  <si>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</si>
  <si>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</si>
  <si>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</si>
  <si>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</si>
  <si>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</si>
  <si>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</si>
  <si>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</si>
  <si>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</si>
  <si>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</si>
  <si>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</si>
  <si>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</si>
  <si>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</si>
  <si>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</si>
  <si>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</si>
  <si>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</si>
  <si>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</si>
  <si>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</si>
  <si>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</si>
  <si>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</si>
  <si>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</si>
  <si>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</si>
  <si>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</si>
  <si>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</si>
  <si>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</si>
  <si>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</si>
  <si>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</si>
  <si>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</si>
  <si>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</si>
  <si>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</si>
  <si>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</si>
  <si>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</si>
  <si>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</si>
  <si>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</si>
  <si>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</si>
  <si>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</si>
  <si>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</si>
  <si>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</si>
  <si>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</si>
  <si>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</si>
  <si>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</si>
  <si>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</si>
  <si>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</si>
  <si>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</si>
  <si>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</si>
  <si>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</si>
  <si>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</si>
  <si>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</si>
  <si>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</si>
  <si>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</si>
  <si>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</si>
  <si>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</si>
  <si>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</si>
  <si>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</si>
  <si>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</si>
  <si>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</si>
  <si>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</si>
  <si>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</si>
  <si>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</si>
  <si>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</si>
  <si>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</si>
  <si>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</si>
  <si>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</si>
  <si>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</si>
  <si>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</si>
  <si>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</si>
  <si>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</si>
  <si>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</si>
  <si>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</si>
  <si>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</si>
  <si>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</si>
  <si>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</si>
  <si>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</si>
  <si>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</si>
  <si>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</si>
  <si>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</si>
  <si>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</si>
  <si>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</si>
  <si>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</si>
  <si>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</si>
  <si>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</si>
  <si>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</si>
  <si>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</si>
  <si>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</si>
  <si>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</si>
  <si>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</si>
  <si>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</si>
  <si>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</si>
  <si>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</si>
  <si>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</si>
  <si>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</si>
  <si>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</si>
  <si>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</si>
  <si>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</si>
  <si>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</si>
  <si>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</si>
  <si>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</si>
  <si>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</si>
  <si>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</si>
  <si>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</si>
  <si>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</si>
  <si>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</si>
  <si>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</si>
  <si>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</si>
  <si>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</si>
  <si>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</si>
  <si>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</si>
  <si>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</si>
  <si>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</si>
  <si>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</si>
  <si>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</si>
  <si>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</si>
  <si>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</si>
  <si>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</si>
  <si>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</si>
  <si>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</si>
  <si>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</si>
  <si>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</si>
  <si>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</si>
  <si>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</si>
  <si>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</si>
  <si>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</si>
  <si>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</si>
  <si>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</si>
  <si>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</si>
  <si>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</si>
  <si>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</si>
  <si>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</si>
  <si>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</si>
  <si>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</si>
  <si>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</si>
  <si>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</si>
  <si>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</si>
  <si>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</si>
  <si>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</si>
  <si>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</si>
  <si>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</si>
  <si>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</si>
  <si>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</si>
  <si>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</si>
  <si>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</si>
  <si>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</si>
  <si>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</si>
  <si>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</si>
  <si>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</si>
  <si>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</si>
  <si>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</si>
  <si>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</si>
  <si>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</si>
  <si>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</si>
  <si>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</si>
  <si>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</si>
  <si>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</si>
  <si>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</si>
  <si>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</si>
  <si>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</si>
  <si>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</si>
  <si>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</si>
  <si>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</si>
  <si>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</si>
  <si>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</si>
  <si>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</si>
  <si>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</si>
  <si>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</si>
  <si>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</si>
  <si>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</si>
  <si>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</si>
  <si>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</si>
  <si>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</si>
  <si>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</si>
  <si>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</si>
  <si>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</si>
  <si>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</si>
  <si>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</si>
  <si>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</si>
  <si>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</si>
  <si>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</si>
  <si>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</si>
  <si>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</si>
  <si>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</si>
  <si>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</si>
  <si>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</si>
  <si>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</si>
  <si>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</si>
  <si>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</si>
  <si>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</si>
  <si>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</si>
  <si>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</si>
  <si>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</si>
  <si>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</si>
  <si>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</si>
  <si>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</si>
  <si>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</si>
  <si>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</si>
  <si>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</si>
  <si>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</si>
  <si>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</si>
  <si>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</si>
  <si>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</si>
  <si>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</si>
  <si>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</si>
  <si>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</si>
  <si>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</si>
  <si>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</si>
  <si>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</si>
  <si>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</si>
  <si>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</si>
  <si>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</si>
  <si>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</si>
  <si>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</si>
  <si>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</si>
  <si>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</si>
  <si>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</si>
  <si>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</si>
  <si>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</si>
  <si>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</si>
  <si>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</si>
  <si>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</si>
  <si>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</si>
  <si>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</si>
  <si>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</si>
  <si>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</si>
  <si>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</si>
  <si>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</si>
  <si>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</si>
  <si>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</si>
  <si>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</si>
  <si>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</si>
  <si>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</si>
  <si>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</si>
  <si>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</si>
  <si>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</si>
  <si>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</si>
  <si>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</si>
  <si>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</si>
  <si>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</si>
  <si>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</si>
  <si>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</si>
  <si>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</si>
  <si>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</si>
  <si>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</si>
  <si>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</si>
  <si>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</si>
  <si>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</si>
  <si>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</si>
  <si>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</si>
  <si>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</si>
  <si>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</si>
  <si>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</si>
  <si>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</si>
  <si>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</si>
  <si>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</si>
  <si>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</si>
  <si>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</si>
  <si>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</si>
  <si>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</si>
  <si>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</si>
  <si>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</si>
  <si>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</si>
  <si>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</si>
  <si>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</si>
  <si>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</si>
  <si>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</si>
  <si>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</si>
  <si>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</si>
  <si>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</si>
  <si>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</si>
  <si>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</si>
  <si>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</si>
  <si>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</si>
  <si>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</si>
  <si>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</si>
  <si>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</si>
  <si>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</si>
  <si>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</si>
  <si>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</si>
  <si>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</si>
  <si>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</si>
  <si>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</si>
  <si>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</si>
  <si>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</si>
  <si>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</si>
  <si>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</si>
  <si>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</si>
  <si>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</si>
  <si>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</si>
  <si>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</si>
  <si>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</si>
  <si>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</si>
  <si>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</si>
  <si>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</si>
  <si>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</si>
  <si>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</si>
  <si>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</si>
  <si>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</si>
  <si>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</si>
  <si>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</si>
  <si>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</si>
  <si>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</si>
  <si>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</si>
  <si>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</si>
  <si>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</si>
  <si>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</si>
  <si>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</si>
  <si>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</si>
  <si>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</si>
  <si>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</si>
  <si>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</si>
  <si>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</si>
  <si>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</si>
  <si>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</si>
  <si>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</si>
  <si>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</si>
  <si>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</si>
  <si>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</si>
  <si>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</si>
  <si>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</si>
  <si>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</si>
  <si>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</si>
  <si>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</si>
  <si>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</si>
  <si>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</si>
  <si>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</si>
  <si>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</si>
  <si>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</si>
  <si>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</si>
  <si>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</si>
  <si>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</si>
  <si>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</si>
  <si>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</si>
  <si>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</si>
  <si>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</si>
  <si>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</si>
  <si>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</si>
  <si>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</si>
  <si>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</si>
  <si>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</si>
  <si>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</si>
  <si>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</si>
  <si>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</si>
  <si>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</si>
  <si>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</si>
  <si>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</si>
  <si>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</si>
  <si>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</si>
  <si>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</si>
  <si>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</si>
  <si>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</si>
  <si>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</si>
  <si>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</si>
  <si>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</si>
  <si>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</si>
  <si>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</si>
  <si>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</si>
  <si>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</si>
  <si>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</si>
  <si>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</si>
  <si>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</si>
  <si>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</si>
  <si>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</si>
  <si>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</si>
  <si>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</si>
  <si>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</si>
  <si>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</si>
  <si>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</si>
  <si>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</si>
  <si>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</si>
  <si>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</si>
  <si>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</si>
  <si>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</si>
  <si>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</si>
  <si>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</si>
  <si>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</si>
  <si>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</si>
  <si>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</si>
  <si>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</si>
  <si>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</si>
  <si>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</si>
  <si>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</si>
  <si>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</si>
  <si>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</si>
  <si>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</si>
  <si>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</si>
  <si>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</si>
  <si>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</si>
  <si>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</si>
  <si>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</si>
  <si>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</si>
  <si>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</si>
  <si>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</si>
  <si>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</si>
  <si>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</si>
  <si>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</si>
  <si>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</si>
  <si>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</si>
  <si>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</si>
  <si>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</si>
  <si>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</si>
  <si>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</si>
  <si>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</si>
  <si>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</si>
  <si>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</si>
  <si>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</si>
  <si>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</si>
  <si>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</si>
  <si>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</si>
  <si>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</si>
  <si>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</si>
  <si>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</si>
  <si>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</si>
  <si>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</si>
  <si>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</si>
  <si>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</si>
  <si>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</si>
  <si>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</si>
  <si>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</si>
  <si>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</si>
  <si>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</si>
  <si>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</si>
  <si>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</si>
  <si>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</si>
  <si>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</si>
  <si>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</si>
  <si>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</si>
  <si>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</si>
  <si>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</si>
  <si>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</si>
  <si>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</si>
  <si>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</si>
  <si>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</si>
  <si>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</si>
  <si>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</si>
  <si>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</si>
  <si>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</si>
  <si>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</si>
  <si>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</si>
  <si>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</si>
  <si>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</si>
  <si>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</si>
  <si>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</si>
  <si>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</si>
  <si>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</si>
  <si>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</si>
  <si>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</si>
  <si>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</si>
  <si>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</si>
  <si>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</si>
  <si>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</si>
  <si>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</si>
  <si>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</si>
  <si>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</si>
  <si>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</si>
  <si>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</si>
  <si>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</si>
  <si>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</si>
  <si>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</si>
  <si>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</si>
  <si>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</si>
  <si>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</si>
  <si>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</si>
  <si>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</si>
  <si>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</si>
  <si>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</si>
  <si>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</si>
  <si>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</si>
  <si>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</si>
  <si>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</si>
  <si>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</si>
  <si>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</si>
  <si>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</si>
  <si>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</si>
  <si>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</si>
  <si>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</si>
  <si>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</si>
  <si>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</si>
  <si>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</si>
  <si>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</si>
  <si>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</si>
  <si>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</si>
  <si>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</si>
  <si>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</si>
  <si>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</si>
  <si>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</si>
  <si>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</si>
  <si>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</si>
  <si>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</si>
  <si>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</si>
  <si>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</si>
  <si>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</si>
  <si>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</si>
  <si>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</si>
  <si>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</si>
  <si>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</si>
  <si>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</si>
  <si>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</si>
  <si>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</si>
  <si>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</si>
  <si>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</si>
  <si>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</si>
  <si>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</si>
  <si>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</si>
  <si>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</si>
  <si>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</si>
  <si>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</si>
  <si>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</si>
  <si>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</si>
  <si>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</si>
  <si>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</si>
  <si>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</si>
  <si>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</si>
  <si>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</si>
  <si>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</si>
  <si>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</si>
  <si>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</si>
  <si>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</si>
  <si>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</si>
  <si>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</si>
  <si>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</si>
  <si>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</si>
  <si>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</si>
  <si>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</si>
  <si>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</si>
  <si>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</si>
  <si>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</si>
  <si>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</si>
  <si>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</si>
  <si>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</si>
  <si>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</si>
  <si>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</si>
  <si>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</si>
  <si>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</si>
  <si>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</si>
  <si>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</si>
  <si>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</si>
  <si>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</si>
  <si>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</si>
  <si>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</si>
  <si>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</si>
  <si>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</si>
  <si>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</si>
  <si>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</si>
  <si>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</si>
  <si>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</si>
  <si>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</si>
  <si>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</si>
  <si>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</si>
  <si>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</si>
  <si>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</si>
  <si>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</si>
  <si>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</si>
  <si>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</si>
  <si>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</si>
  <si>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</si>
  <si>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</si>
  <si>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</si>
  <si>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</si>
  <si>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</si>
  <si>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</si>
  <si>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</si>
  <si>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</si>
  <si>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</si>
  <si>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</si>
  <si>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</si>
  <si>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</si>
  <si>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</si>
  <si>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</si>
  <si>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</si>
  <si>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</si>
  <si>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</si>
  <si>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</si>
  <si>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</si>
  <si>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</si>
  <si>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</si>
  <si>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</si>
  <si>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</si>
  <si>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</si>
  <si>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</si>
  <si>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</si>
  <si>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</si>
  <si>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</si>
  <si>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</si>
  <si>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</si>
  <si>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</si>
  <si>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</si>
  <si>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</si>
  <si>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</si>
  <si>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</si>
  <si>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</si>
  <si>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</si>
  <si>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</si>
  <si>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</si>
  <si>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</si>
  <si>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</si>
  <si>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</si>
  <si>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</si>
  <si>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</si>
  <si>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</si>
  <si>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</si>
  <si>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</si>
  <si>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</si>
  <si>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</si>
  <si>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</si>
  <si>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</si>
  <si>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</si>
  <si>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</si>
  <si>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</si>
  <si>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</si>
  <si>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</si>
  <si>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</si>
  <si>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</si>
  <si>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</si>
  <si>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</si>
  <si>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</si>
  <si>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</si>
  <si>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</si>
  <si>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</si>
  <si>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</si>
  <si>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</si>
  <si>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</si>
  <si>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</si>
  <si>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</si>
  <si>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</si>
  <si>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</si>
  <si>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</si>
  <si>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</si>
  <si>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</si>
  <si>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</si>
  <si>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</si>
  <si>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</si>
  <si>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</si>
  <si>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</si>
  <si>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</si>
  <si>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</si>
  <si>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</si>
  <si>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</si>
  <si>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</si>
  <si>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</si>
  <si>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</si>
  <si>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</si>
  <si>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</si>
  <si>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</si>
  <si>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</si>
  <si>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</si>
  <si>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</si>
  <si>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</si>
  <si>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</si>
  <si>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</si>
  <si>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</si>
  <si>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</si>
  <si>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</si>
  <si>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</si>
  <si>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</si>
  <si>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</si>
  <si>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</si>
  <si>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</si>
  <si>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</si>
  <si>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</si>
  <si>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</si>
  <si>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</si>
  <si>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</si>
  <si>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</si>
  <si>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</si>
  <si>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</si>
  <si>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</si>
  <si>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</si>
  <si>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</si>
  <si>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</si>
  <si>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</si>
  <si>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</si>
  <si>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</si>
  <si>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</si>
  <si>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</si>
  <si>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</si>
  <si>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</si>
  <si>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</si>
  <si>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</si>
  <si>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</si>
  <si>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</si>
  <si>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</si>
  <si>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</si>
  <si>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</si>
  <si>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</si>
  <si>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</si>
  <si>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</si>
  <si>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</si>
  <si>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</si>
  <si>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</si>
  <si>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</si>
  <si>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</si>
  <si>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</si>
  <si>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</si>
  <si>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</si>
  <si>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</si>
  <si>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</si>
  <si>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</si>
  <si>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</si>
  <si>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</si>
  <si>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</si>
  <si>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</si>
  <si>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</si>
  <si>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</si>
  <si>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</si>
  <si>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</si>
  <si>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</si>
  <si>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</si>
  <si>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</si>
  <si>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</si>
  <si>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</si>
  <si>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</si>
  <si>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</si>
  <si>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</si>
  <si>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</si>
  <si>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</si>
  <si>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</si>
  <si>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</si>
  <si>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</si>
  <si>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</si>
  <si>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</si>
  <si>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</si>
  <si>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</si>
  <si>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</si>
  <si>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</si>
  <si>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</si>
  <si>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</si>
  <si>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</si>
  <si>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</si>
  <si>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</si>
  <si>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</si>
  <si>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</si>
  <si>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</si>
  <si>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</si>
  <si>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</si>
  <si>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</si>
  <si>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</si>
  <si>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</si>
  <si>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</si>
  <si>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</si>
  <si>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</si>
  <si>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</si>
  <si>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</si>
  <si>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</si>
  <si>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</si>
  <si>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</si>
  <si>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</si>
  <si>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</si>
  <si>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</si>
  <si>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</si>
  <si>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</si>
  <si>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</si>
  <si>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</si>
  <si>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</si>
  <si>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</si>
  <si>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</si>
  <si>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</si>
  <si>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</si>
  <si>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</si>
  <si>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</si>
  <si>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</si>
  <si>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</si>
  <si>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</si>
  <si>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</si>
  <si>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</si>
  <si>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</si>
  <si>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</si>
  <si>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</si>
  <si>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</si>
  <si>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</si>
  <si>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</si>
  <si>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</si>
  <si>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</si>
  <si>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</si>
  <si>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</si>
  <si>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</si>
  <si>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</si>
  <si>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</si>
  <si>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</si>
  <si>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</si>
  <si>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</si>
  <si>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</si>
  <si>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</si>
  <si>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</si>
  <si>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</si>
  <si>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</si>
  <si>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</si>
  <si>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</si>
  <si>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</si>
  <si>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</si>
  <si>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</si>
  <si>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</si>
  <si>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</si>
  <si>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</si>
  <si>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</si>
  <si>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</si>
  <si>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</si>
  <si>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</si>
  <si>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</si>
  <si>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</si>
  <si>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</si>
  <si>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</si>
  <si>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</si>
  <si>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</si>
  <si>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</si>
  <si>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</si>
  <si>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</si>
  <si>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</si>
  <si>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</si>
  <si>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</si>
  <si>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</si>
  <si>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</si>
  <si>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</si>
  <si>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</si>
  <si>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</si>
  <si>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</si>
  <si>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</si>
  <si>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</si>
  <si>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</si>
  <si>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</si>
  <si>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</si>
  <si>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</si>
  <si>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</si>
  <si>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</si>
  <si>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</si>
  <si>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</si>
  <si>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</si>
  <si>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</si>
  <si>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</si>
  <si>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</si>
  <si>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</si>
  <si>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</si>
  <si>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</si>
  <si>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</si>
  <si>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</si>
  <si>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</si>
  <si>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</si>
  <si>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</si>
  <si>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</si>
  <si>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</si>
  <si>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</si>
  <si>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</si>
  <si>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</si>
  <si>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</si>
  <si>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</si>
  <si>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</si>
  <si>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</si>
  <si>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</si>
  <si>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</si>
  <si>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</si>
  <si>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</si>
  <si>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</si>
  <si>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</si>
  <si>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</si>
  <si>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</si>
  <si>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</si>
  <si>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</si>
  <si>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</si>
  <si>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</si>
  <si>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</si>
  <si>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</si>
  <si>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</si>
  <si>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</si>
  <si>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</si>
  <si>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</si>
  <si>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</si>
  <si>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</si>
  <si>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</si>
  <si>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</si>
  <si>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</si>
  <si>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</si>
  <si>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</si>
  <si>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</si>
  <si>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</si>
  <si>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</si>
  <si>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</si>
  <si>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</si>
  <si>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</si>
  <si>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</si>
  <si>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</si>
  <si>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</si>
  <si>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</si>
  <si>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</si>
  <si>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</si>
  <si>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</si>
  <si>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</si>
  <si>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</si>
  <si>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</si>
  <si>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</si>
  <si>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</si>
  <si>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</si>
  <si>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</si>
  <si>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</si>
  <si>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</si>
  <si>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</si>
  <si>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</si>
  <si>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</si>
  <si>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</si>
  <si>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</si>
  <si>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</si>
  <si>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</si>
  <si>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</si>
  <si>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</si>
  <si>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</si>
  <si>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</si>
  <si>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</si>
  <si>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</si>
  <si>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</si>
  <si>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</si>
  <si>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</si>
  <si>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</si>
  <si>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</si>
  <si>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</si>
  <si>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</si>
  <si>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PCM-20251130-00001024</t>
  </si>
  <si>
    <t>fire in TE cables inside the monopole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</si>
  <si>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</si>
  <si>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</si>
  <si>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</si>
  <si>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</si>
  <si>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</si>
  <si>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</si>
  <si>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</si>
  <si>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</si>
  <si>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</si>
  <si>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</si>
  <si>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</si>
  <si>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</si>
  <si>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PCM-20251130-00001005</t>
  </si>
  <si>
    <t>EM Team on the wya need 40 Mins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</si>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</sst>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328.7185859953679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4.5692476851399988E-2</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45991.667011921294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45991.667011921294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45991.667011921294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45991.667011921294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45991.667011921294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45991.667011921294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45991.667011921294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45991.667011921294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45991.667011921294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45991.667011921294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45991.667011921294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45991.667011921294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45991.667011921294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45991.667011921294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45991.667011921294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45991.667011921294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45991.667011921294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45991.667011921294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45991.667011921294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45991.667011921294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45991.667011921294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45991.667011921294</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45991.667011921294</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45991.667011921294</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45991.667011921294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45991.667011921294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45991.667011921294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45991.667011921294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45991.667011921294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45991.667011921294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45991.667011921294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45991.667011921294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45991.667011921294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45991.667011921294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45991.667011921294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45991.667011921294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45991.667011921294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45991.667011921294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45991.667011921294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45991.667011921294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45991.667011921294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45991.667011921294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45991.667011921294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45991.667011921294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45991.667011921294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45991.667011921294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45991.667011921294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45991.667011921294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45991.667011921294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45991.667011921294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45991.667011921294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45991.667011921294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45991.667011921294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45991.667011921294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45991.667011921294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45991.667011921294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45991.667011921294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45991.667011921294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45991.667011921294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45991.667011921294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45991.667011921294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45991.667011921294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45991.667011921294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45991.667011921294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45991.667011921294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45991.667011921294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45991.667011921294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45991.667011921294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45991.667011921294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45991.667011921294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45991.667011921294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45991.667011921294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45991.667011921294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45991.667011921294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45991.667011921294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45991.667011921294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45991.667011921294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45991.667011921294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45991.667011921294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45991.667011921294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45991.667011921294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45991.667011921294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45991.667011921294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45991.667011921294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45991.667011921294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45991.667011921294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45991.667011921294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45991.667011921294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45991.667011921294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45991.667011921294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45991.667011921294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45991.667011921294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45991.667011921294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45991.667011921294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45991.667011921294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45991.667011921294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45991.667011921294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45991.667011921294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45991.667011921294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45991.667011921294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45991.667011921294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45991.667011921294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45991.667011921294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45991.667011921294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45991.667011921294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45991.667011921294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45991.667011921294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45991.667011921294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45991.667011921294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45991.667011921294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45991.667011921294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45991.667011921294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45991.667011921294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45991.667011921294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45991.667011921294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45991.667011921294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45991.667011921294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45991.667011921294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45991.667011921294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45991.667011921294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45991.667011921294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45991.667011921294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45991.667011921294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45991.667011921294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45991.667011921294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45991.667011921294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45991.667011921294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45991.667011921294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45991.667011921294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45991.667011921294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45991.667011921294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45991.667011921294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45991.667011921294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45991.667011921294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45991.667011921294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45991.667011921294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45991.667011921294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45991.667011921294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45991.667011921294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45991.667011921294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45991.667011921294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45991.667011921294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45991.667011921294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45991.667011921294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45991.667011921294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45991.667011921294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45991.667011921294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45991.667011921294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45991.667011921294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45991.667011921294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45991.667011921294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45991.667011921294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45991.667011921294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45991.667011921294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45991.667011921294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45991.667011921294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45991.667011921294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45991.667011921294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45991.667011921294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45991.667011921294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45991.667011921294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45991.667011921294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45991.667011921294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45991.667011921294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45991.667011921294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45991.667011921294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45991.667011921294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45991.667011921294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45991.667011921294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45991.667011921294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45991.667011921294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45991.667011921294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45991.667011921294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45991.667011921294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45991.667011921294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45991.667011921294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45991.667011921294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45991.667011921294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45991.667011921294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45991.667011921294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45991.667011921294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45991.667011921294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45991.667011921294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45991.667011921294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45991.667011921294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45991.667011921294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45991.667011921294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45991.667011921294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45991.667011921294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45991.667011921294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45991.667011921294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45991.667011921294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45991.667011921294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45991.667011921294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45991.667011921294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45991.667011921294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45991.667011921294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45991.667011921294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45991.667011921294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45991.667011921294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45991.667011921294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45991.667011921294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45991.667011921294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45991.667011921294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45991.667011921294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45991.667011921294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45991.667011921294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45991.667011921294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45991.667011921294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45991.667011921294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45991.667011921294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45991.667011921294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45991.667011921294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45991.667011921294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45991.667011921294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45991.667011921294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45991.667011921294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45991.667011921294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45991.667011921294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45991.667011921294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45991.667011921294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45991.667011921294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45991.667011921294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45991.667011921294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45991.667011921294</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45991.667011921294</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45991.667011921294</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45991.667011921294</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1FDA6378-2284-497C-A66E-F9C882BBAB09}"/>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166.66717395833257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7.2795929398125736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45991.667011921294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45991.667011921294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45991.667011921294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45991.667011921294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45991.667011921294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45991.667011921294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45991.667011921294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45991.667011921294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45991.667011921294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45991.667011921294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45991.667011921294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45991.667011921294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45991.667011921294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45991.667011921294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45991.667011921294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45991.667011921294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45991.667011921294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45991.667011921294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45991.667011921294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45991.667011921294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45991.667011921294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45991.667011921294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45991.667011921294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45991.667011921294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45991.667011921294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45991.667011921294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45991.667011921294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45991.667011921294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45991.667011921294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45991.667011921294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45991.667011921294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45991.667011921294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45991.667011921294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45991.667011921294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45991.667011921294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45991.667011921294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45991.667011921294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45991.667011921294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45991.667011921294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45991.667011921294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45991.667011921294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45991.667011921294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45991.667011921294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45991.667011921294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45991.667011921294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45991.667011921294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45991.667011921294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45991.667011921294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45991.667011921294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45991.667011921294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45991.667011921294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45991.667011921294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45991.667011921294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45991.667011921294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45991.667011921294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45991.667011921294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45991.667011921294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45991.667011921294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45991.667011921294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45991.667011921294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45991.667011921294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45991.667011921294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45991.667011921294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45991.667011921294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45991.667011921294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45991.667011921294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45991.667011921294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45991.667011921294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45991.667011921294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45991.667011921294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45991.667011921294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45991.667011921294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45991.667011921294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45991.667011921294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45991.667011921294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45991.667011921294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45991.667011921294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45991.667011921294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45991.667011921294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45991.667011921294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45991.667011921294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45991.667011921294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45991.667011921294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45991.667011921294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45991.667011921294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45991.667011921294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45991.667011921294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45991.667011921294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45991.667011921294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45991.667011921294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45991.667011921294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45991.667011921294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45991.667011921294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45991.667011921294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45991.667011921294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45991.667011921294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45991.667011921294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45991.667011921294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45991.667011921294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45991.667011921294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45991.667011921294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45991.667011921294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45991.667011921294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45991.667011921294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45991.667011921294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45991.667011921294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45991.667011921294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45991.667011921294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45991.667011921294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45991.667011921294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45991.667011921294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45991.667011921294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45991.667011921294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45991.667011921294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45991.667011921294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45991.667011921294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45991.667011921294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45991.667011921294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45991.667011921294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45991.667011921294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45991.667011921294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45991.667011921294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45991.667011921294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45991.667011921294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45991.667011921294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45991.667011921294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45991.667011921294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45991.667011921294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45991.667011921294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45991.667011921294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45991.667011921294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45991.667011921294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45991.667011921294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45991.667011921294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45991.667011921294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45991.667011921294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45991.667011921294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45991.667011921294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45991.667011921294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45991.667011921294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45991.667011921294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45991.667011921294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45991.667011921294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45991.667011921294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45991.667011921294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45991.667011921294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45991.667011921294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45991.667011921294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45991.667011921294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45991.667011921294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45991.667011921294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45991.667011921294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45991.667011921294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45991.667011921294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45991.667011921294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45991.667011921294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45991.667011921294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45991.667011921294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45991.667011921294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45991.667011921294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45991.667011921294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45991.667011921294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45991.667011921294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45991.667011921294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45991.667011921294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45991.667011921294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45991.667011921294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45991.667011921294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45991.667011921294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45991.667011921294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45991.667011921294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45991.667011921294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45991.667011921294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45991.667011921294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45991.667011921294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45991.667011921294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45991.667011921294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45991.667011921294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45991.667011921294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45991.667011921294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45991.667011921294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45991.667011921294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45991.667011921294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45991.667011921294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45991.667011921294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45991.667011921294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45991.667011921294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45991.667011921294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45991.667011921294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45991.667011921294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45991.667011921294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45991.667011921294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45991.667011921294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45991.667011921294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45991.667011921294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45991.667011921294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45991.667011921294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45991.667011921294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45991.667011921294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45991.667011921294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45991.667011921294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45991.667011921294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45991.667011921294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45991.667011921294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45991.667011921294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45991.667011921294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45991.667011921294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45991.667011921294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45991.667011921294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45991.667011921294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45991.667011921294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45991.667011921294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45991.667011921294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45991.667011921294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45991.667011921294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45991.667011921294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45991.667011921294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45991.667011921294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45991.667011921294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45991.667011921294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45991.667011921294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45991.667011921294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45991.667011921294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45991.667011921294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45991.667011921294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45991.667011921294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45991.667011921294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45991.667011921294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45991.667011921294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45991.667011921294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45991.667011921294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45991.667011921294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45991.667011921294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45991.667011921294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45991.667011921294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45991.667011921294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45991.667011921294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45991.667011921294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45991.667011921294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45991.667011921294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45991.667011921294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45991.667011921294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45991.667011921294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45991.667011921294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45991.667011921294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45991.667011921294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45991.667011921294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45991.667011921294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45991.667011921294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45991.667011921294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45991.667011921294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45991.667011921294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45991.667011921294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45991.667011921294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45991.667011921294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45991.667011921294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45991.667011921294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45991.667011921294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45991.667011921294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45991.667011921294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45991.667011921294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45991.667011921294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45991.667011921294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45991.667011921294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45991.667011921294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45991.667011921294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45991.667011921294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45991.667011921294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45991.667011921294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45991.667011921294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45991.667011921294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45991.667011921294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45991.667011921294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45991.667011921294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45991.667011921294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45991.667011921294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45991.667011921294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45991.667011921294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45991.667011921294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45991.667011921294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45991.667011921294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45991.667011921294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45991.667011921294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45991.667011921294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45991.667011921294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45991.667011921294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45991.667011921294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45991.667011921294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45991.667011921294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45991.667011921294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45991.667011921294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45991.667011921294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45991.667011921294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45991.667011921294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45991.667011921294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45991.667011921294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45991.667011921294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45991.667011921294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45991.667011921294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45991.667011921294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45991.667011921294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45991.667011921294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45991.667011921294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45991.667011921294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45991.667011921294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45991.667011921294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45991.667011921294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45991.667011921294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45991.667011921294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45991.667011921294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45991.667011921294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45991.667011921294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45991.667011921294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45991.667011921294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45991.667011921294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45991.667011921294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45991.667011921294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45991.667011921294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45991.667011921294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45991.667011921294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45991.667011921294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45991.667011921294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45991.667011921294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45991.667011921294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45991.667011921294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45991.667011921294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45991.667011921294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45991.667011921294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45991.667011921294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45991.667011921294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45991.667011921294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45991.667011921294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45991.667011921294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45991.667011921294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45991.667011921294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45991.667011921294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45991.667011921294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45991.667011921294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45991.667011921294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45991.667011921294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45991.667011921294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45991.667011921294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45991.667011921294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45991.667011921294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45991.667011921294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45991.667011921294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45991.667011921294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45991.667011921294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45991.667011921294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45991.667011921294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45991.667011921294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45991.667011921294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45991.667011921294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45991.667011921294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45991.667011921294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45991.667011921294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45991.667011921294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45991.667011921294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45991.667011921294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45991.667011921294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45991.667011921294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45991.667011921294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45991.667011921294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45991.667011921294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45991.667011921294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45991.667011921294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45991.667011921294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45991.667011921294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45991.667011921294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45991.667011921294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45991.667011921294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45991.667011921294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45991.667011921294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45991.667011921294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45991.667011921294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45991.667011921294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45991.667011921294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45991.667011921294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45991.667011921294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45991.667011921294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45991.667011921294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45991.667011921294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45991.667011921294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45991.667011921294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45991.667011921294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45991.667011921294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45991.667011921294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45991.667011921294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45991.667011921294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45991.667011921294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45991.667011921294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45991.667011921294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45991.667011921294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45991.667011921294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45991.667011921294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45991.667011921294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45991.667011921294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45991.667011921294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45991.667011921294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45991.667011921294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45991.667011921294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45991.667011921294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45991.667011921294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45991.667011921294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45991.667011921294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45991.667011921294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45991.667011921294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45991.667011921294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45991.667011921294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45991.667011921294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45991.667011921294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45991.667011921294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45991.667011921294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45991.667011921294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45991.667011921294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45991.667011921294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45991.667011921294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45991.667011921294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45991.667011921294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45991.667011921294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45991.667011921294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45991.667011921294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45991.667011921294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45991.667011921294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45991.667011921294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45991.667011921294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45991.667011921294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45991.667011921294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45991.667011921294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45991.667011921294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45991.667011921294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45991.667011921294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45991.667011921294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45991.667011921294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45991.667011921294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45991.667011921294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45991.667011921294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45991.667011921294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45991.667011921294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45991.667011921294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45991.667011921294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45991.667011921294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45991.667011921294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45991.667011921294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45991.667011921294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45991.667011921294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45991.667011921294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45991.667011921294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45991.667011921294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45991.667011921294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45991.667011921294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45991.667011921294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45991.667011921294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45991.667011921294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45991.667011921294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45991.667011921294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45991.667011921294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45991.667011921294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45991.667011921294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45991.667011921294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45991.667011921294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45991.667011921294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45991.667011921294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45991.667011921294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45991.667011921294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45991.667011921294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45991.667011921294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45991.667011921294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45991.667011921294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45991.667011921294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45991.667011921294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45991.667011921294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45991.667011921294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45991.667011921294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45991.667011921294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45991.667011921294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45991.667011921294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45991.667011921294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45991.667011921294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45991.667011921294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45991.667011921294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45991.667011921294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45991.667011921294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45991.667011921294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45991.667011921294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45991.667011921294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45991.667011921294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45991.667011921294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45991.667011921294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45991.667011921294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45991.667011921294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45991.667011921294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45991.667011921294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45991.667011921294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45991.667011921294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45991.667011921294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45991.667011921294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45991.667011921294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45991.667011921294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45991.667011921294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45991.667011921294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45991.667011921294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45991.667011921294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45991.667011921294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45991.667011921294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45991.667011921294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45991.667011921294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45991.667011921294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45991.667011921294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45991.667011921294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45991.667011921294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45991.667011921294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45991.667011921294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45991.667011921294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45991.667011921294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45991.667011921294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45991.667011921294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45991.667011921294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45991.667011921294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45991.667011921294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45991.667011921294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45991.667011921294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45991.667011921294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45991.667011921294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45991.667011921294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45991.667011921294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45991.667011921294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45991.667011921294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45991.667011921294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45991.667011921294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45991.667011921294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45991.667011921294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45991.667011921294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45991.667011921294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45991.667011921294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45991.667011921294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45991.667011921294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45991.667011921294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45991.667011921294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45991.667011921294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45991.667011921294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45991.667011921294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45991.667011921294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45991.667011921294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45991.667011921294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45991.667011921294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45991.667011921294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45991.667011921294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45991.667011921294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45991.667011921294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45991.667011921294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45991.667011921294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45991.667011921294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45991.667011921294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45991.667011921294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45991.667011921294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45991.667011921294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45991.667011921294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45991.667011921294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45991.667011921294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45991.667011921294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45991.667011921294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45991.667011921294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45991.667011921294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45991.667011921294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45991.667011921294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45991.667011921294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45991.667011921294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45991.667011921294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45991.667011921294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45991.667011921294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45991.667011921294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45991.667011921294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45991.667011921294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45991.667011921294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45991.667011921294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45991.667011921294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45991.667011921294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45991.667011921294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45991.667011921294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45991.667011921294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45991.667011921294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45991.667011921294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45991.667011921294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45991.667011921294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45991.667011921294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45991.667011921294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45991.667011921294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45991.667011921294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45991.667011921294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45991.667011921294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45991.667011921294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45991.667011921294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45991.667011921294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45991.667011921294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45991.667011921294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45991.667011921294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45991.667011921294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45991.667011921294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45991.667011921294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45991.667011921294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45991.667011921294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45991.667011921294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45991.667011921294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45991.667011921294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45991.667011921294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45991.667011921294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45991.667011921294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45991.667011921294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45991.667011921294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45991.667011921294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45991.667011921294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45991.667011921294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45991.667011921294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45991.667011921294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45991.667011921294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45991.667011921294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45991.667011921294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45991.667011921294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45991.667011921294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45991.667011921294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45991.667011921294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45991.667011921294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45991.667011921294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45991.667011921294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45991.667011921294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45991.667011921294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45991.667011921294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45991.667011921294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45991.667011921294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45991.667011921294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45991.667011921294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45991.667011921294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45991.667011921294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45991.667011921294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45991.667011921294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45991.667011921294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45991.667011921294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45991.667011921294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45991.667011921294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45991.667011921294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45991.667011921294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45991.667011921294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45991.667011921294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45991.667011921294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45991.667011921294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45991.667011921294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45991.667011921294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45991.667011921294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45991.667011921294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45991.667011921294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45991.667011921294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45991.667011921294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45991.667011921294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45991.667011921294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45991.667011921294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45991.667011921294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45991.667011921294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45991.667011921294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45991.667011921294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45991.667011921294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45991.667011921294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45991.667011921294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45991.667011921294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45991.667011921294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45991.667011921294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45991.667011921294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45991.667011921294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45991.667011921294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45991.667011921294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45991.667011921294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45991.667011921294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45991.667011921294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45991.667011921294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45991.667011921294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45991.667011921294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45991.667011921294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45991.667011921294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45991.667011921294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45991.667011921294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45991.667011921294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45991.667011921294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45991.667011921294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45991.667011921294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45991.667011921294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45991.667011921294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45991.667011921294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45991.667011921294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45991.667011921294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45991.667011921294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45991.667011921294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45991.667011921294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45991.667011921294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45991.667011921294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45991.667011921294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45991.667011921294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45991.667011921294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45991.667011921294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45991.667011921294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45991.667011921294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45991.667011921294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45991.667011921294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45991.667011921294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45991.667011921294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45991.667011921294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45991.667011921294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45991.667011921294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45991.667011921294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45991.667011921294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45991.667011921294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45991.667011921294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45991.667011921294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45991.667011921294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45991.667011921294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45991.667011921294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45991.667011921294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45991.667011921294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45991.667011921294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45991.667011921294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45991.667011921294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45991.667011921294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45991.667011921294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45991.667011921294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45991.667011921294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45991.667011921294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45991.667011921294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45991.667011921294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45991.667011921294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45991.667011921294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45991.667011921294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45991.667011921294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45991.667011921294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45991.667011921294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45991.667011921294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45991.667011921294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45991.667011921294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45991.667011921294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45991.667011921294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45991.667011921294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45991.667011921294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45991.667011921294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45991.667011921294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45991.667011921294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45991.667011921294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45991.667011921294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45991.667011921294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45991.667011921294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45991.667011921294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45991.667011921294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45991.667011921294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45991.667011921294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45991.667011921294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45991.667011921294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45991.667011921294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45991.667011921294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45991.667011921294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45991.667011921294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45991.667011921294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45991.667011921294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45991.667011921294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45991.667011921294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45991.667011921294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45991.667011921294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45991.667011921294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45991.667011921294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45991.667011921294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45991.667011921294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45991.667011921294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45991.667011921294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45991.667011921294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45991.667011921294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45991.667011921294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45991.667011921294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45991.667011921294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45991.667011921294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45991.667011921294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45991.667011921294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45991.667011921294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45991.667011921294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45991.667011921294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45991.667011921294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45991.667011921294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45991.667011921294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45991.667011921294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45991.667011921294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45991.667011921294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45991.667011921294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45991.667011921294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45991.667011921294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45991.667011921294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45991.667011921294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45991.667011921294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45991.667011921294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45991.667011921294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45991.667011921294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45991.667011921294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45991.667011921294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45991.667011921294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45991.667011921294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45991.667011921294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45991.667011921294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45991.667011921294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45991.667011921294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45991.667011921294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45991.667011921294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45991.667011921294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45991.667011921294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45991.667011921294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45991.667011921294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45991.667011921294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45991.667011921294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45991.667011921294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45991.667011921294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45991.667011921294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45991.667011921294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45991.667011921294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45991.667011921294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45991.667011921294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45991.667011921294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45991.667011921294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45991.667011921294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45991.667011921294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45991.667011921294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45991.667011921294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45991.667011921294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45991.667011921294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45991.667011921294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45991.667011921294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45991.667011921294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45991.667011921294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45991.667011921294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45991.667011921294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45991.667011921294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45991.667011921294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45991.667011921294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45991.667011921294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45991.667011921294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45991.667011921294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45991.667011921294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45991.667011921294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45991.667011921294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45991.667011921294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45991.667011921294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45991.667011921294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45991.667011921294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45991.667011921294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45991.667011921294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45991.667011921294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45991.667011921294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45991.667011921294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45991.667011921294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45991.667011921294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45991.667011921294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45991.667011921294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45991.667011921294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45991.667011921294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45991.667011921294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45991.667011921294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45991.667011921294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45991.667011921294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45991.667011921294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45991.667011921294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45991.667011921294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45991.667011921294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45991.667011921294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45991.667011921294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45991.667011921294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45991.667011921294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45991.667011921294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45991.667011921294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45991.667011921294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45991.667011921294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45991.667011921294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45991.667011921294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45991.667011921294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45991.667011921294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45991.667011921294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45991.667011921294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45991.667011921294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45991.667011921294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45991.667011921294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45991.667011921294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45991.667011921294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45991.667011921294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45991.667011921294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45991.667011921294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45991.667011921294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45991.667011921294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45991.667011921294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45991.667011921294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45991.667011921294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45991.667011921294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45991.667011921294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45991.667011921294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45991.667011921294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45991.667011921294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45991.667011921294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45991.667011921294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45991.667011921294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45991.667011921294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45991.667011921294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45991.667011921294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45991.667011921294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45991.667011921294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45991.667011921294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45991.667011921294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45991.667011921294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45991.667011921294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45991.667011921294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45991.667011921294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45991.667011921294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45991.667011921294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45991.667011921294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45991.667011921294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45991.667011921294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45991.667011921294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45991.667011921294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45991.667011921294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45991.667011921294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45991.667011921294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45991.667011921294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45991.667011921294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45991.667011921294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45991.667011921294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45991.667011921294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45991.667011921294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45991.667011921294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45991.667011921294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45991.667011921294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45991.667011921294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45991.667011921294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45991.667011921294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45991.667011921294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45991.667011921294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45991.667011921294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45991.667011921294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45991.667011921294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45991.667011921294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45991.667011921294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45991.667011921294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45991.667011921294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45991.667011921294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45991.667011921294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45991.667011921294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45991.667011921294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45991.667011921294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45991.667011921294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45991.667011921294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45991.667011921294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45991.667011921294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45991.667011921294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45991.667011921294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45991.667011921294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45991.667011921294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45991.667011921294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45991.667011921294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45991.667011921294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45991.667011921294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45991.667011921294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45991.667011921294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45991.667011921294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45991.667011921294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45991.667011921294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45991.667011921294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45991.667011921294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45991.667011921294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45991.667011921294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45991.667011921294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45991.667011921294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45991.667011921294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45991.667011921294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45991.667011921294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45991.667011921294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45991.667011921294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45991.667011921294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45991.667011921294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45991.667011921294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45991.667011921294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45991.667011921294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45991.667011921294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45991.667011921294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45991.667011921294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45991.667011921294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45991.667011921294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45991.667011921294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45991.667011921294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45991.667011921294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45991.667011921294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45991.667011921294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45991.667011921294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45991.667011921294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45991.667011921294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45991.667011921294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45991.667011921294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45991.667011921294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45991.667011921294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45991.667011921294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45991.667011921294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45991.667011921294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45991.667011921294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45991.667011921294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45991.667011921294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45991.667011921294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45991.667011921294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45991.667011921294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45991.667011921294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45991.667011921294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288.18629432869784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38454</v>
      </c>
      <c r="E3" s="91" t="s">
        <v>39106</v>
      </c>
      <c r="F3" s="92">
        <v>45991.625289351854</v>
      </c>
      <c r="G3" s="93">
        <f t="shared" ref="G3:G35" ca="1" si="0">IFERROR(NOW()-F3,"")</f>
        <v>4.1722569440025836E-2</v>
      </c>
      <c r="H3" s="92">
        <v>45990.97724537037</v>
      </c>
      <c r="I3" s="110" t="str">
        <f>IFERROR(VLOOKUP(D3,DB!A:F,6,0),"")</f>
        <v>SCECO</v>
      </c>
      <c r="J3" s="110" t="str">
        <f>IFERROR(VLOOKUP(D3,DB!A:G,7,0),"")</f>
        <v>Good</v>
      </c>
      <c r="K3" s="94" t="s">
        <v>39197</v>
      </c>
      <c r="L3" s="88" t="str">
        <f>IFERROR(VLOOKUP(D3,DB!A:I,9,0),"")</f>
        <v>Latis</v>
      </c>
    </row>
    <row r="4" spans="1:16" ht="15" customHeight="1">
      <c r="A4" s="110"/>
      <c r="B4" s="110" t="str">
        <f>IFERROR(VLOOKUP(D4,DB!A:K,11,0),"")</f>
        <v/>
      </c>
      <c r="C4" s="90"/>
      <c r="D4" s="88"/>
      <c r="E4" s="91"/>
      <c r="F4" s="92"/>
      <c r="G4" s="93">
        <f t="shared" ca="1" si="0"/>
        <v>45991.667011921294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45991.667011921294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45991.667011921294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45991.667011921294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45991.667011921294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45991.667011921294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45991.667011921294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45991.667011921294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45991.667011921294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45991.667011921294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45991.667011921294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45991.667011921294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45991.667011921294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45991.667011921294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45991.667011921294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45991.667011921294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45991.667011921294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45991.667011921294</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45991.667011921294</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45991.667011921294</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45991.667011921294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45991.667011921294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45991.667011921294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45991.667011921294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45991.667011921294</v>
      </c>
      <c r="H28" s="92"/>
      <c r="I28" s="110" t="str">
        <f>IFERROR(VLOOKUP(D28,DB!A:F,6,0),"")</f>
        <v/>
      </c>
      <c r="J28" s="110" t="str">
        <f>IFERROR(VLOOKUP(D28,DB!A:G,7,0),"")</f>
        <v/>
      </c>
      <c r="K28" s="94"/>
      <c r="L28" s="88" t="str">
        <f>IFERROR(VLOOKUP(D28,DB!A:I,9,0),"")</f>
        <v/>
      </c>
    </row>
    <row r="29" spans="1:12" ht="15" customHeight="1">
      <c r="A29" s="110"/>
      <c r="B29" s="110" t="str">
        <f>IFERROR(VLOOKUP(D30,DB!A:K,11,0),"")</f>
        <v/>
      </c>
      <c r="C29" s="90"/>
      <c r="D29" s="150"/>
      <c r="E29" s="91"/>
      <c r="F29" s="92"/>
      <c r="G29" s="93">
        <f t="shared" ca="1" si="0"/>
        <v>45991.667011921294</v>
      </c>
      <c r="H29" s="92"/>
      <c r="I29" s="110" t="str">
        <f>IFERROR(VLOOKUP(D30,DB!A:F,6,0),"")</f>
        <v/>
      </c>
      <c r="J29" s="110" t="str">
        <f>IFERROR(VLOOKUP(D30,DB!A:G,7,0),"")</f>
        <v/>
      </c>
      <c r="K29" s="94"/>
      <c r="L29" s="88" t="str">
        <f>IFERROR(VLOOKUP(D30,DB!A:I,9,0),"")</f>
        <v/>
      </c>
    </row>
    <row r="30" spans="1:12" ht="15" customHeight="1">
      <c r="A30" s="110"/>
      <c r="B30" s="110" t="str">
        <f>IFERROR(VLOOKUP(#REF!,DB!A:K,11,0),"")</f>
        <v/>
      </c>
      <c r="C30" s="90"/>
      <c r="D30" s="88"/>
      <c r="E30" s="91"/>
      <c r="F30" s="92"/>
      <c r="G30" s="93">
        <f t="shared" ca="1" si="0"/>
        <v>45991.667011921294</v>
      </c>
      <c r="H30" s="92"/>
      <c r="I30" s="110" t="str">
        <f>IFERROR(VLOOKUP(#REF!,DB!A:F,6,0),"")</f>
        <v/>
      </c>
      <c r="J30" s="110" t="str">
        <f>IFERROR(VLOOKUP(#REF!,DB!A:G,7,0),"")</f>
        <v/>
      </c>
      <c r="K30" s="94"/>
      <c r="L30" s="88" t="str">
        <f>IFERROR(VLOOKUP(#REF!,DB!A:I,9,0),"")</f>
        <v/>
      </c>
    </row>
    <row r="31" spans="1:12" ht="15" customHeight="1">
      <c r="A31" s="110"/>
      <c r="B31" s="110" t="str">
        <f>IFERROR(VLOOKUP(D31,DB!A:K,11,0),"")</f>
        <v/>
      </c>
      <c r="C31" s="90"/>
      <c r="D31" s="88"/>
      <c r="E31" s="91"/>
      <c r="F31" s="92"/>
      <c r="G31" s="93">
        <f t="shared" ca="1" si="0"/>
        <v>45991.667011921294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45991.667011921294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45991.667011921294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45991.667011921294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45991.667011921294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45991.667011921294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45991.667011921294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45991.667011921294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45991.667011921294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45991.667011921294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45991.667011921294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45991.667011921294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45991.667011921294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45991.667011921294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45991.667011921294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45991.667011921294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45991.667011921294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45991.667011921294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45991.667011921294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45991.667011921294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45991.667011921294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45991.667011921294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45991.667011921294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45991.667011921294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45991.667011921294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45991.667011921294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45991.667011921294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45991.667011921294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45991.667011921294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45991.667011921294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45991.667011921294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45991.667011921294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45991.667011921294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45991.667011921294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45991.667011921294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45991.667011921294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45991.667011921294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45991.667011921294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45991.667011921294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45991.667011921294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45991.667011921294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45991.667011921294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45991.667011921294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45991.667011921294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45991.667011921294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45991.667011921294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45991.667011921294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45991.667011921294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45991.667011921294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45991.667011921294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45991.667011921294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45991.667011921294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45991.667011921294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45991.667011921294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45991.667011921294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45991.667011921294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45991.667011921294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45991.667011921294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45991.667011921294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45991.667011921294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45991.667011921294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45991.667011921294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45991.667011921294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45991.667011921294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45991.667011921294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45991.667011921294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45991.667011921294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45991.667011921294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45991.667011921294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45991.667011921294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45991.667011921294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45991.667011921294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45991.667011921294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45991.667011921294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45991.667011921294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45991.667011921294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45991.667011921294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45991.667011921294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45991.667011921294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45991.667011921294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45991.667011921294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45991.667011921294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45991.667011921294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45991.667011921294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45991.667011921294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45991.667011921294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45991.667011921294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45991.667011921294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45991.667011921294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45991.667011921294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45991.667011921294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45991.667011921294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45991.667011921294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45991.667011921294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45991.667011921294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45991.667011921294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45991.667011921294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45991.667011921294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45991.667011921294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45991.667011921294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45991.667011921294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45991.667011921294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45991.667011921294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45991.667011921294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45991.667011921294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45991.667011921294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45991.667011921294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45991.667011921294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45991.667011921294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45991.667011921294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45991.667011921294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45991.667011921294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45991.667011921294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45991.667011921294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45991.667011921294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45991.667011921294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45991.667011921294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45991.667011921294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45991.667011921294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45991.667011921294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45991.667011921294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45991.667011921294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45991.667011921294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45991.667011921294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45991.667011921294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45991.667011921294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45991.667011921294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45991.667011921294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45991.667011921294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45991.667011921294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45991.667011921294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45991.667011921294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45991.667011921294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45991.667011921294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45991.667011921294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45991.667011921294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45991.667011921294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45991.667011921294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45991.667011921294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45991.667011921294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45991.667011921294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45991.667011921294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45991.667011921294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45991.667011921294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45991.667011921294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45991.667011921294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45991.667011921294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45991.667011921294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45991.667011921294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45991.667011921294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45991.667011921294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45991.667011921294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45991.667011921294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45991.667011921294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45991.667011921294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45991.667011921294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45991.667011921294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45991.667011921294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45991.667011921294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45991.667011921294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45991.667011921294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45991.667011921294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45991.667011921294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45991.667011921294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45991.667011921294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45991.667011921294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45991.667011921294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45991.667011921294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45991.667011921294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45991.667011921294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45991.667011921294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45991.667011921294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45991.667011921294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45991.667011921294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45991.667011921294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45991.667011921294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45991.667011921294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45991.667011921294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45991.667011921294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45991.667011921294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45991.667011921294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45991.667011921294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45991.667011921294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45991.667011921294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45991.667011921294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45991.667011921294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45991.667011921294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45991.667011921294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45991.667011921294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45991.667011921294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45991.667011921294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45991.667011921294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45991.667011921294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45991.667011921294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45991.667011921294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45991.667011921294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45991.667011921294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45991.667011921294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45991.667011921294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45991.667011921294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45991.667011921294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45991.667011921294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45991.667011921294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45991.667011921294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45991.667011921294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45991.667011921294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45991.667011921294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45991.667011921294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45991.667011921294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45991.667011921294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45991.667011921294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45991.667011921294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45991.667011921294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45991.667011921294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45991.667011921294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45991.667011921294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45991.667011921294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45991.667011921294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45991.667011921294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45991.667011921294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45991.667011921294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45991.667011921294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45991.667011921294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45991.667011921294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45991.667011921294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45991.667011921294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45991.667011921294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45991.667011921294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45991.667011921294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45991.667011921294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45991.667011921294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45991.667011921294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45991.667011921294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45991.667011921294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45991.667011921294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45991.667011921294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45991.667011921294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45991.667011921294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45991.667011921294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45991.667011921294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45991.667011921294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45991.667011921294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45991.667011921294</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99.834951736105722</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65.478134606477397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43.005900810181629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10.293713310180465</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0.68710451388324145</v>
      </c>
      <c r="H6" s="38">
        <v>45990.988067129627</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38506</v>
      </c>
      <c r="E7" s="37" t="s">
        <v>39106</v>
      </c>
      <c r="F7" s="38">
        <v>45991.582870370374</v>
      </c>
      <c r="G7" s="135">
        <f ca="1">IFERROR(NOW()-F7,"")</f>
        <v>8.4141550920321606E-2</v>
      </c>
      <c r="H7" s="38">
        <v>45991.576782407406</v>
      </c>
      <c r="I7" s="37" t="str">
        <f>IFERROR(VLOOKUP(D7,DB!A:F,6,0),"")</f>
        <v>SCECO</v>
      </c>
      <c r="J7" s="37" t="str">
        <f>IFERROR(VLOOKUP(D7,DB!A:G,7,0),"")</f>
        <v>Good</v>
      </c>
      <c r="K7" s="37" t="s">
        <v>39209</v>
      </c>
      <c r="L7" s="37" t="str">
        <f>IFERROR(VLOOKUP(D7,DB!A:I,9,0),"")</f>
        <v>Latis</v>
      </c>
    </row>
    <row r="8" spans="1:13">
      <c r="A8" s="37" t="s">
        <v>39210</v>
      </c>
      <c r="B8" s="37" t="str">
        <f>IFERROR(VLOOKUP(D8,DB!A:K,11,0),"")</f>
        <v>R5</v>
      </c>
      <c r="C8" s="37">
        <v>1</v>
      </c>
      <c r="D8" s="37" t="s">
        <v>38439</v>
      </c>
      <c r="E8" s="37" t="s">
        <v>39106</v>
      </c>
      <c r="F8" s="38">
        <v>45991.61078703704</v>
      </c>
      <c r="G8" s="135">
        <f ca="1">IFERROR(NOW()-F8,"")</f>
        <v>5.6224884254334029E-2</v>
      </c>
      <c r="H8" s="38">
        <v>45991.61074074074</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45991.667011921294</v>
      </c>
      <c r="H9"/>
      <c r="I9" s="37" t="str">
        <f>IFERROR(VLOOKUP(D9,DB!A:F,6,0),"")</f>
        <v/>
      </c>
      <c r="J9" s="37" t="str">
        <f>IFERROR(VLOOKUP(D9,DB!A:G,7,0),"")</f>
        <v/>
      </c>
      <c r="K9" s="37"/>
      <c r="L9" s="37" t="str">
        <f>IFERROR(VLOOKUP(D9,DB!A:I,9,0),"")</f>
        <v/>
      </c>
    </row>
    <row r="10" spans="1:13">
      <c r="A10" s="37"/>
      <c r="B10" s="37" t="str">
        <f>IFERROR(VLOOKUP(D10,DB!A:K,11,0),"")</f>
        <v/>
      </c>
      <c r="C10" s="37"/>
      <c r="D10"/>
      <c r="E10" s="37"/>
      <c r="F10" s="38"/>
      <c r="G10" s="135">
        <f ca="1">IFERROR(NOW()-F10,"")</f>
        <v>45991.667011921294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45991.667011921294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45991.667011921294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45991.667011921294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45991.667011921294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45991.667011921294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45991.667011921294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45991.667011921294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45991.667011921294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45991.667011921294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45991.667011921294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45991.667011921294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45991.667011921294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45991.667011921294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45991.667011921294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45991.667011921294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45991.667011921294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45991.667011921294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45991.667011921294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45991.667011921294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45991.667011921294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45991.667011921294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45991.667011921294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45991.667011921294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45991.667011921294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45991.667011921294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45991.667011921294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45991.667011921294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45991.667011921294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45991.667011921294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45991.667011921294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45991.667011921294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45991.667011921294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45991.667011921294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45991.667011921294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45991.667011921294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45991.667011921294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45991.667011921294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45991.667011921294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45991.667011921294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45991.667011921294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45991.667011921294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45991.667011921294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45991.667011921294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45991.667011921294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45991.667011921294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45991.667011921294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45991.667011921294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45991.667011921294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45991.667011921294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45991.667011921294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45991.667011921294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45991.667011921294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45991.667011921294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45991.667011921294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45991.667011921294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45991.667011921294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45991.667011921294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45991.667011921294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45991.667011921294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45991.667011921294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45991.667011921294</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45991.667011921294</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45991.667011921294</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45991.667011921294</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45991.667011921294</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45991.667011921294</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45991.667011921294</v>
      </c>
      <c r="H77" s="38"/>
      <c r="I77" s="37" t="str">
        <f>IFERROR(VLOOKUP(D77,DB!A:F,6,0),"")</f>
        <v/>
      </c>
      <c r="J77" s="37" t="str">
        <f>IFERROR(VLOOKUP(D77,DB!A:G,7,0),"")</f>
        <v/>
      </c>
      <c r="K77" s="37"/>
      <c r="L77" s="37" t="str">
        <f>IFERROR(VLOOKUP(D77,DB!A:I,9,0),"")</f>
        <v/>
      </c>
    </row>
    <row r="78" spans="1:12">
      <c r="A78" s="151"/>
      <c r="B78" s="151" t="str">
        <f>IFERROR(VLOOKUP(D78,DB!A:K,11,0),"")</f>
        <v/>
      </c>
      <c r="C78" s="151"/>
      <c r="D78" s="151"/>
      <c r="E78" s="151"/>
      <c r="F78" s="152"/>
      <c r="G78" s="153">
        <f ca="1">IFERROR(NOW()-F78,"")</f>
        <v>45991.667011921294</v>
      </c>
      <c r="H78" s="152"/>
      <c r="I78" s="151" t="str">
        <f>IFERROR(VLOOKUP(D78,DB!A:F,6,0),"")</f>
        <v/>
      </c>
      <c r="J78" s="151" t="str">
        <f>IFERROR(VLOOKUP(D78,DB!A:G,7,0),"")</f>
        <v/>
      </c>
      <c r="K78" s="151"/>
      <c r="L78" s="151"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45991.667011921294</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45991.667011921294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45991.667011921294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45991.667011921294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45991.667011921294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45991.667011921294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45991.667011921294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45991.667011921294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45991.667011921294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45991.667011921294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45991.667011921294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45991.667011921294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45991.667011921294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45991.667011921294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45991.667011921294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45991.667011921294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45991.667011921294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45991.667011921294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45991.667011921294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45991.667011921294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45991.667011921294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45991.667011921294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45991.667011921294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45991.667011921294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45991.667011921294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45991.667011921294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45991.667011921294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45991.667011921294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45991.667011921294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45991.667011921294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45991.667011921294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45991.667011921294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45991.667011921294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45991.667011921294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45991.667011921294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45991.667011921294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45991.667011921294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45991.667011921294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45991.667011921294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45991.667011921294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45991.667011921294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45991.667011921294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45991.667011921294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45991.667011921294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45991.667011921294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45991.667011921294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45991.667011921294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45991.667011921294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45991.667011921294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45991.667011921294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45991.667011921294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45991.667011921294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45991.667011921294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45991.667011921294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45991.667011921294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45991.667011921294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45991.667011921294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45991.667011921294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45991.667011921294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45991.667011921294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45991.667011921294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45991.667011921294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45991.667011921294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45991.667011921294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45991.667011921294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45991.667011921294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45991.667011921294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45991.667011921294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45991.667011921294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45991.667011921294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45991.667011921294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45991.667011921294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45991.667011921294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45991.667011921294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45991.667011921294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45991.667011921294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45991.667011921294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45991.667011921294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45991.667011921294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45991.667011921294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45991.667011921294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45991.667011921294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45991.667011921294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45991.667011921294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45991.667011921294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45991.667011921294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45991.667011921294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45991.667011921294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45991.667011921294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45991.667011921294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45991.667011921294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45991.667011921294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45991.667011921294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45991.667011921294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45991.667011921294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45991.667011921294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45991.667011921294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45991.667011921294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45991.667011921294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45991.667011921294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45991.667011921294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45991.667011921294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45991.667011921294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45991.667011921294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45991.667011921294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45991.667011921294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45991.667011921294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45991.667011921294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45991.667011921294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45991.667011921294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45991.667011921294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45991.667011921294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45991.667011921294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45991.667011921294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45991.667011921294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45991.667011921294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45991.667011921294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45991.667011921294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45991.667011921294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45991.667011921294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45991.667011921294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45991.667011921294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45991.667011921294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45991.667011921294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45991.667011921294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45991.667011921294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45991.667011921294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45991.667011921294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45991.667011921294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45991.667011921294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45991.667011921294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45991.667011921294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45991.667011921294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45991.667011921294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45991.667011921294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45991.667011921294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45991.667011921294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45991.667011921294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45991.667011921294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45991.667011921294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45991.667011921294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45991.667011921294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45991.667011921294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45991.667011921294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45991.667011921294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45991.667011921294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45991.667011921294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45991.667011921294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45991.667011921294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45991.667011921294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45991.667011921294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45991.667011921294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45991.667011921294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45991.667011921294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45991.667011921294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45991.667011921294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45991.667011921294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45991.667011921294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45991.667011921294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45991.667011921294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45991.667011921294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45991.667011921294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45991.667011921294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45991.667011921294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45991.667011921294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45991.667011921294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45991.667011921294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45991.667011921294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45991.667011921294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45991.667011921294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45991.667011921294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45991.667011921294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45991.667011921294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45991.667011921294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45991.667011921294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45991.667011921294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45991.667011921294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45991.667011921294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45991.667011921294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45991.667011921294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45991.667011921294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45991.667011921294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45991.667011921294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45991.667011921294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45991.667011921294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45991.667011921294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45991.667011921294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45991.667011921294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45991.667011921294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45991.667011921294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45991.667011921294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45991.667011921294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45991.667011921294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45991.667011921294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45991.667011921294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45991.667011921294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45991.667011921294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45991.667011921294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45991.667011921294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45991.667011921294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45991.667011921294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45991.667011921294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45991.667011921294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45991.667011921294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45991.667011921294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45991.667011921294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45991.667011921294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45991.667011921294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45991.667011921294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45991.667011921294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45991.667011921294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45991.667011921294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45991.667011921294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45991.667011921294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45991.667011921294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45991.667011921294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45991.667011921294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45991.667011921294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45991.667011921294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45991.667011921294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45991.667011921294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45991.667011921294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45991.667011921294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45991.667011921294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45991.667011921294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45991.667011921294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45991.667011921294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45991.667011921294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45991.667011921294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45991.667011921294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45991.667011921294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45991.667011921294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45991.667011921294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45991.667011921294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45991.667011921294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45991.667011921294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45991.667011921294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45991.667011921294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45991.667011921294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45991.667011921294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45991.667011921294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45991.667011921294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45991.667011921294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45991.667011921294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45991.667011921294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45991.667011921294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45991.667011921294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45991.667011921294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45991.667011921294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45991.667011921294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45991.667011921294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45991.667011921294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45991.667011921294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45991.667011921294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45991.667011921294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45991.667011921294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45991.667011921294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45991.667011921294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45991.667011921294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45991.667011921294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45991.667011921294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45991.667011921294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45991.667011921294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45991.667011921294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45991.667011921294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45991.667011921294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45991.667011921294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45991.667011921294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45991.667011921294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45991.667011921294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45991.667011921294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45991.667011921294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45991.667011921294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45991.667011921294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45991.667011921294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45991.667011921294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45991.667011921294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45991.667011921294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45991.667011921294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45991.667011921294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45991.667011921294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45991.667011921294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45991.667011921294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45991.667011921294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45991.667011921294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45991.667011921294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45991.667011921294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45991.667011921294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45991.667011921294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45991.667011921294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45991.667011921294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45991.667011921294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45991.667011921294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45991.667011921294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45991.667011921294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45991.667011921294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45991.667011921294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45991.667011921294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45991.667011921294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45991.667011921294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45991.667011921294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45991.667011921294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45991.667011921294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45991.667011921294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45991.667011921294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45991.667011921294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45991.667011921294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45991.667011921294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45991.667011921294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45991.667011921294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45991.667011921294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45991.667011921294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45991.667011921294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45991.667011921294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45991.667011921294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45991.667011921294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45991.667011921294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45991.667011921294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45991.667011921294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45991.667011921294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45991.667011921294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45991.667011921294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45991.667011921294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45991.667011921294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45991.667011921294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45991.667011921294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45991.667011921294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45991.667011921294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45991.667011921294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45991.667011921294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45991.667011921294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45991.667011921294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45991.667011921294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45991.667011921294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45991.667011921294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45991.667011921294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45991.667011921294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45991.667011921294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45991.667011921294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45991.667011921294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45991.667011921294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45991.667011921294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45991.667011921294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45991.667011921294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45991.667011921294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45991.667011921294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45991.667011921294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45991.667011921294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45991.667011921294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45991.667011921294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45991.667011921294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45991.667011921294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45991.667011921294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45991.667011921294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45991.667011921294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45991.667011921294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45991.667011921294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45991.667011921294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45991.667011921294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45991.667011921294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45991.667011921294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45991.667011921294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45991.667011921294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45991.667011921294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45991.667011921294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45991.667011921294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45991.667011921294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45991.667011921294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45991.667011921294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45991.667011921294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45991.667011921294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45991.667011921294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45991.667011921294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45991.667011921294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45991.667011921294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45991.667011921294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45991.667011921294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45991.667011921294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45991.667011921294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45991.667011921294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45991.667011921294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45991.667011921294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45991.667011921294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45991.667011921294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45991.667011921294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45991.667011921294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45991.667011921294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45991.667011921294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45991.667011921294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45991.667011921294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45991.667011921294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45991.667011921294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45991.667011921294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45991.667011921294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45991.667011921294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45991.667011921294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45991.667011921294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45991.667011921294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45991.667011921294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45991.667011921294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45991.667011921294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45991.667011921294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45991.667011921294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45991.667011921294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45991.667011921294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45991.667011921294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45991.667011921294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45991.667011921294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45991.667011921294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45991.667011921294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45991.667011921294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45991.667011921294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45991.667011921294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45991.667011921294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45991.667011921294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45991.667011921294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45991.667011921294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45991.667011921294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45991.667011921294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45991.667011921294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45991.667011921294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45991.667011921294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45991.667011921294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45991.667011921294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45991.667011921294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45991.667011921294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45991.667011921294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45991.667011921294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45991.667011921294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45991.667011921294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45991.667011921294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45991.667011921294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45991.667011921294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45991.667011921294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45991.667011921294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45991.667011921294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45991.667011921294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45991.667011921294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45991.667011921294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45991.667011921294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45991.667011921294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45991.667011921294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45991.667011921294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45991.667011921294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45991.667011921294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45991.667011921294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45991.667011921294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45991.667011921294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45991.667011921294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45991.667011921294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45991.667011921294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45991.667011921294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45991.667011921294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45991.667011921294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45991.667011921294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45991.667011921294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45991.667011921294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45991.667011921294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45991.667011921294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45991.667011921294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45991.667011921294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45991.667011921294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45991.667011921294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45991.667011921294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45991.667011921294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45991.667011921294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45991.667011921294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45991.667011921294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45991.667011921294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45991.667011921294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45991.667011921294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45991.667011921294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45991.667011921294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45991.667011921294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45991.667011921294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45991.667011921294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45991.667011921294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45991.667011921294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45991.667011921294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45991.667011921294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45991.667011921294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45991.667011921294</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45991.667011921294</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2025-11-30T13:02:30Z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