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37" documentId="120_S{2AC9BD13-BADA-5192-A53E-5A8FF88502F6}" xr6:coauthVersionLast="47" xr6:coauthVersionMax="47" xr10:uidLastSave="{1EB80C5E-EB92-4368-91C0-6F781CD22AC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<sst xmlns="http://schemas.openxmlformats.org/spreadsheetml/2006/main" count="180310" uniqueCount="39140">
  <si>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</si>
  <si>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</si>
  <si>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</si>
  <si>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</si>
  <si>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</si>
  <si>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</si>
  <si>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</si>
  <si>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</si>
  <si>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</si>
  <si>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</si>
  <si>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</si>
  <si>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</si>
  <si>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</si>
  <si>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</si>
  <si>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</si>
  <si>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</si>
  <si>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</si>
  <si>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</si>
  <si>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</si>
  <si>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</si>
  <si>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</si>
  <si>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</si>
  <si>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</si>
  <si>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</si>
  <si>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</si>
  <si>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</si>
  <si>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</si>
  <si>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</si>
  <si>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</si>
  <si>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</si>
  <si>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</si>
  <si>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</si>
  <si>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</si>
  <si>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</si>
  <si>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</si>
  <si>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</si>
  <si>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</si>
  <si>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</si>
  <si>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</si>
  <si>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</si>
  <si>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</si>
  <si>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</si>
  <si>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</si>
  <si>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</si>
  <si>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</si>
  <si>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</si>
  <si>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</si>
  <si>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</si>
  <si>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</si>
  <si>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</si>
  <si>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</si>
  <si>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</si>
  <si>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</si>
  <si>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</si>
  <si>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</si>
  <si>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</si>
  <si>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</si>
  <si>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</si>
  <si>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</si>
  <si>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</si>
  <si>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</si>
  <si>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</si>
  <si>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</si>
  <si>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</si>
  <si>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</si>
  <si>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</si>
  <si>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</si>
  <si>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</si>
  <si>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</si>
  <si>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</si>
  <si>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</si>
  <si>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</si>
  <si>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</si>
  <si>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</si>
  <si>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</si>
  <si>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</si>
  <si>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</si>
  <si>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</si>
  <si>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</si>
  <si>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</si>
  <si>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</si>
  <si>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</si>
  <si>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</si>
  <si>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</si>
  <si>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</si>
  <si>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</si>
  <si>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</si>
  <si>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</si>
  <si>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</si>
  <si>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</si>
  <si>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</si>
  <si>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</si>
  <si>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</si>
  <si>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</si>
  <si>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</si>
  <si>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</si>
  <si>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</si>
  <si>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</si>
  <si>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</si>
  <si>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</si>
  <si>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</si>
  <si>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</si>
  <si>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</si>
  <si>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</si>
  <si>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</si>
  <si>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</si>
  <si>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</si>
  <si>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</si>
  <si>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</si>
  <si>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</si>
  <si>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</si>
  <si>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</si>
  <si>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</si>
  <si>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</si>
  <si>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</si>
  <si>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</si>
  <si>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</si>
  <si>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</si>
  <si>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</si>
  <si>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</si>
  <si>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</si>
  <si>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</si>
  <si>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</si>
  <si>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</si>
  <si>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</si>
  <si>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</si>
  <si>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</si>
  <si>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</si>
  <si>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</si>
  <si>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</si>
  <si>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</si>
  <si>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</si>
  <si>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</si>
  <si>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</si>
  <si>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</si>
  <si>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</si>
  <si>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</si>
  <si>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</si>
  <si>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</si>
  <si>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</si>
  <si>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</si>
  <si>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</si>
  <si>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</si>
  <si>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</si>
  <si>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</si>
  <si>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</si>
  <si>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</si>
  <si>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</si>
  <si>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</si>
  <si>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</si>
  <si>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</si>
  <si>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</si>
  <si>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</si>
  <si>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</si>
  <si>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</si>
  <si>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</si>
  <si>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</si>
  <si>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</si>
  <si>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</si>
  <si>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</si>
  <si>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</si>
  <si>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</si>
  <si>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</si>
  <si>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</si>
  <si>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</si>
  <si>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</si>
  <si>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</si>
  <si>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</si>
  <si>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</si>
  <si>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</si>
  <si>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</si>
  <si>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</si>
  <si>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</si>
  <si>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</si>
  <si>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</si>
  <si>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</si>
  <si>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</si>
  <si>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</si>
  <si>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</si>
  <si>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</si>
  <si>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</si>
  <si>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</si>
  <si>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</si>
  <si>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</si>
  <si>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</si>
  <si>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</si>
  <si>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</si>
  <si>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</si>
  <si>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</si>
  <si>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</si>
  <si>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</si>
  <si>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</si>
  <si>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</si>
  <si>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</si>
  <si>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</si>
  <si>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</si>
  <si>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</si>
  <si>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</si>
  <si>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</si>
  <si>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</si>
  <si>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</si>
  <si>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</si>
  <si>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</si>
  <si>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</si>
  <si>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</si>
  <si>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</si>
  <si>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</si>
  <si>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</si>
  <si>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</si>
  <si>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</si>
  <si>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</si>
  <si>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</si>
  <si>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</si>
  <si>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</si>
  <si>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</si>
  <si>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</si>
  <si>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</si>
  <si>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</si>
  <si>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</si>
  <si>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</si>
  <si>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</si>
  <si>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</si>
  <si>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</si>
  <si>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</si>
  <si>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</si>
  <si>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</si>
  <si>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</si>
  <si>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</si>
  <si>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</si>
  <si>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</si>
  <si>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</si>
  <si>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</si>
  <si>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</si>
  <si>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</si>
  <si>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</si>
  <si>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</si>
  <si>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</si>
  <si>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</si>
  <si>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</si>
  <si>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</si>
  <si>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</si>
  <si>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</si>
  <si>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</si>
  <si>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</si>
  <si>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</si>
  <si>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</si>
  <si>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</si>
  <si>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</si>
  <si>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</si>
  <si>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</si>
  <si>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</si>
  <si>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</si>
  <si>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</si>
  <si>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</si>
  <si>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</si>
  <si>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</si>
  <si>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</si>
  <si>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</si>
  <si>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</si>
  <si>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</si>
  <si>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</si>
  <si>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</si>
  <si>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</si>
  <si>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</si>
  <si>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</si>
  <si>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</si>
  <si>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</si>
  <si>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</si>
  <si>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</si>
  <si>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</si>
  <si>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</si>
  <si>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</si>
  <si>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</si>
  <si>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</si>
  <si>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</si>
  <si>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</si>
  <si>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</si>
  <si>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</si>
  <si>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</si>
  <si>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</si>
  <si>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</si>
  <si>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</si>
  <si>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</si>
  <si>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</si>
  <si>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</si>
  <si>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</si>
  <si>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</si>
  <si>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</si>
  <si>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</si>
  <si>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</si>
  <si>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</si>
  <si>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</si>
  <si>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</si>
  <si>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</si>
  <si>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</si>
  <si>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</si>
  <si>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</si>
  <si>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</si>
  <si>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</si>
  <si>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</si>
  <si>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</si>
  <si>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</si>
  <si>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</si>
  <si>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</si>
  <si>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</si>
  <si>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</si>
  <si>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</si>
  <si>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</si>
  <si>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</si>
  <si>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</si>
  <si>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</si>
  <si>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</si>
  <si>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</si>
  <si>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</si>
  <si>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</si>
  <si>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</si>
  <si>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</si>
  <si>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</si>
  <si>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</si>
  <si>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</si>
  <si>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</si>
  <si>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</si>
  <si>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</si>
  <si>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</si>
  <si>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</si>
  <si>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</si>
  <si>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</si>
  <si>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</si>
  <si>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</si>
  <si>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</si>
  <si>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</si>
  <si>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</si>
  <si>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</si>
  <si>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</si>
  <si>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</si>
  <si>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</si>
  <si>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</si>
  <si>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</si>
  <si>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</si>
  <si>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</si>
  <si>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</si>
  <si>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</si>
  <si>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</si>
  <si>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</si>
  <si>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</si>
  <si>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</si>
  <si>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</si>
  <si>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</si>
  <si>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</si>
  <si>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</si>
  <si>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</si>
  <si>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</si>
  <si>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</si>
  <si>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</si>
  <si>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</si>
  <si>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</si>
  <si>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</si>
  <si>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</si>
  <si>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</si>
  <si>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</si>
  <si>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</si>
  <si>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</si>
  <si>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</si>
  <si>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</si>
  <si>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</si>
  <si>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</si>
  <si>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</si>
  <si>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</si>
  <si>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</si>
  <si>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</si>
  <si>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</si>
  <si>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</si>
  <si>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</si>
  <si>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</si>
  <si>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</si>
  <si>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</si>
  <si>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</si>
  <si>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</si>
  <si>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</si>
  <si>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</si>
  <si>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</si>
  <si>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</si>
  <si>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</si>
  <si>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</si>
  <si>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</si>
  <si>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</si>
  <si>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</si>
  <si>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</si>
  <si>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</si>
  <si>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</si>
  <si>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</si>
  <si>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</si>
  <si>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</si>
  <si>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</si>
  <si>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</si>
  <si>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</si>
  <si>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</si>
  <si>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</si>
  <si>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</si>
  <si>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</si>
  <si>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</si>
  <si>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</si>
  <si>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</si>
  <si>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</si>
  <si>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</si>
  <si>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</si>
  <si>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</si>
  <si>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</si>
  <si>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</si>
  <si>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</si>
  <si>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</si>
  <si>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</si>
  <si>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</si>
  <si>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</si>
  <si>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</si>
  <si>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</si>
  <si>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</si>
  <si>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</si>
  <si>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</si>
  <si>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</si>
  <si>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</si>
  <si>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</si>
  <si>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</si>
  <si>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</si>
  <si>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</si>
  <si>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</si>
  <si>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</si>
  <si>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</si>
  <si>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</si>
  <si>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</si>
  <si>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</si>
  <si>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</si>
  <si>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</si>
  <si>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</si>
  <si>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</si>
  <si>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</si>
  <si>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</si>
  <si>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</si>
  <si>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</si>
  <si>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</si>
  <si>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</si>
  <si>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</si>
  <si>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</si>
  <si>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</si>
  <si>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</si>
  <si>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</si>
  <si>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</si>
  <si>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</si>
  <si>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</si>
  <si>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</si>
  <si>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</si>
  <si>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</si>
  <si>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</si>
  <si>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</si>
  <si>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</si>
  <si>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</si>
  <si>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</si>
  <si>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</si>
  <si>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</si>
  <si>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</si>
  <si>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</si>
  <si>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</si>
  <si>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</si>
  <si>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</si>
  <si>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</si>
  <si>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</si>
  <si>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</si>
  <si>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</si>
  <si>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</si>
  <si>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</si>
  <si>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</si>
  <si>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</si>
  <si>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</si>
  <si>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</si>
  <si>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</si>
  <si>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</si>
  <si>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</si>
  <si>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</si>
  <si>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</si>
  <si>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</si>
  <si>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</si>
  <si>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</si>
  <si>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</si>
  <si>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</si>
  <si>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</si>
  <si>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</si>
  <si>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</si>
  <si>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</si>
  <si>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</si>
  <si>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</si>
  <si>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</si>
  <si>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</si>
  <si>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</si>
  <si>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</si>
  <si>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</si>
  <si>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</si>
  <si>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</si>
  <si>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</si>
  <si>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</si>
  <si>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</si>
  <si>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</si>
  <si>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</si>
  <si>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</si>
  <si>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</si>
  <si>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</si>
  <si>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</si>
  <si>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</si>
  <si>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</si>
  <si>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</si>
  <si>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</si>
  <si>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</si>
  <si>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</si>
  <si>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</si>
  <si>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</si>
  <si>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</si>
  <si>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</si>
  <si>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</si>
  <si>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</si>
  <si>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</si>
  <si>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</si>
  <si>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</si>
  <si>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</si>
  <si>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</si>
  <si>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</si>
  <si>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</si>
  <si>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</si>
  <si>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</si>
  <si>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</si>
  <si>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</si>
  <si>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</si>
  <si>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</si>
  <si>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</si>
  <si>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</si>
  <si>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</si>
  <si>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</si>
  <si>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</si>
  <si>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</si>
  <si>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</si>
  <si>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</si>
  <si>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</si>
  <si>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</si>
  <si>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</si>
  <si>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</si>
  <si>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</si>
  <si>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</si>
  <si>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</si>
  <si>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</si>
  <si>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</si>
  <si>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</si>
  <si>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</si>
  <si>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</si>
  <si>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</si>
  <si>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</si>
  <si>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</si>
  <si>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</si>
  <si>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</si>
  <si>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</si>
  <si>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</si>
  <si>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</si>
  <si>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</si>
  <si>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</si>
  <si>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</si>
  <si>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</si>
  <si>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</si>
  <si>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</si>
  <si>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</si>
  <si>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</si>
  <si>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</si>
  <si>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</si>
  <si>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</si>
  <si>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</si>
  <si>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</si>
  <si>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</si>
  <si>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</si>
  <si>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</si>
  <si>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</si>
  <si>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</si>
  <si>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</si>
  <si>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</si>
  <si>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</si>
  <si>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</si>
  <si>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</si>
  <si>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</si>
  <si>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</si>
  <si>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</si>
  <si>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</si>
  <si>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</si>
  <si>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</si>
  <si>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</si>
  <si>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</si>
  <si>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</si>
  <si>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</si>
  <si>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</si>
  <si>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</si>
  <si>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</si>
  <si>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</si>
  <si>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</si>
  <si>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</si>
  <si>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</si>
  <si>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</si>
  <si>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</si>
  <si>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</si>
  <si>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</si>
  <si>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</si>
  <si>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</si>
  <si>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</si>
  <si>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</si>
  <si>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</si>
  <si>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</si>
  <si>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</si>
  <si>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</si>
  <si>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</si>
  <si>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</si>
  <si>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</si>
  <si>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</si>
  <si>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</si>
  <si>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</si>
  <si>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</si>
  <si>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</si>
  <si>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</si>
  <si>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</si>
  <si>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</si>
  <si>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</si>
  <si>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</si>
  <si>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</si>
  <si>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</si>
  <si>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</si>
  <si>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</si>
  <si>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</si>
  <si>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</si>
  <si>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</si>
  <si>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</si>
  <si>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</si>
  <si>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</si>
  <si>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</si>
  <si>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</si>
  <si>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</si>
  <si>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</si>
  <si>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</si>
  <si>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</si>
  <si>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</si>
  <si>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</si>
  <si>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</si>
  <si>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</si>
  <si>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</si>
  <si>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</si>
  <si>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</si>
  <si>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</si>
  <si>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</si>
  <si>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</si>
  <si>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</si>
  <si>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</si>
  <si>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</si>
  <si>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</si>
  <si>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</si>
  <si>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</si>
  <si>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</si>
  <si>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</si>
  <si>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</si>
  <si>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</si>
  <si>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</si>
  <si>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</si>
  <si>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</si>
  <si>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</si>
  <si>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</si>
  <si>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</si>
  <si>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</si>
  <si>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</si>
  <si>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</si>
  <si>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</si>
  <si>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</si>
  <si>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</si>
  <si>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</si>
  <si>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</si>
  <si>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</si>
  <si>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</si>
  <si>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</si>
  <si>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</si>
  <si>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</si>
  <si>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</si>
  <si>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</si>
  <si>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</si>
  <si>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</si>
  <si>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</si>
  <si>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</si>
  <si>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</si>
  <si>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</si>
  <si>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</si>
  <si>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</si>
  <si>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</si>
  <si>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</si>
  <si>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</si>
  <si>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</si>
  <si>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</si>
  <si>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</si>
  <si>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</si>
  <si>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</si>
  <si>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</si>
  <si>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</si>
  <si>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</si>
  <si>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</si>
  <si>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</si>
  <si>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</si>
  <si>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</si>
  <si>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</si>
  <si>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</si>
  <si>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</si>
  <si>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</si>
  <si>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</si>
  <si>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</si>
  <si>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</si>
  <si>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</si>
  <si>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</si>
  <si>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</si>
  <si>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</si>
  <si>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</si>
  <si>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</si>
  <si>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</si>
  <si>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</si>
  <si>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</si>
  <si>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</si>
  <si>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</si>
  <si>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</si>
  <si>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</si>
  <si>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</si>
  <si>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</si>
  <si>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</si>
  <si>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</si>
  <si>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</si>
  <si>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</si>
  <si>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</si>
  <si>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</si>
  <si>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</si>
  <si>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</si>
  <si>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</si>
  <si>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</si>
  <si>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</si>
  <si>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</si>
  <si>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</si>
  <si>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</si>
  <si>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</si>
  <si>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</si>
  <si>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</si>
  <si>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</si>
  <si>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</si>
  <si>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</si>
  <si>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</si>
  <si>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</si>
  <si>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</si>
  <si>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</si>
  <si>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</si>
  <si>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</si>
  <si>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</si>
  <si>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</si>
  <si>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</si>
  <si>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</si>
  <si>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</si>
  <si>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</si>
  <si>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</si>
  <si>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</si>
  <si>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</si>
  <si>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</si>
  <si>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</si>
  <si>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</si>
  <si>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</si>
  <si>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</si>
  <si>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</si>
  <si>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</si>
  <si>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</si>
  <si>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</si>
  <si>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</si>
  <si>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</si>
  <si>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</si>
  <si>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</si>
  <si>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</si>
  <si>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</si>
  <si>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</si>
  <si>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</si>
  <si>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</si>
  <si>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</si>
  <si>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</si>
  <si>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</si>
  <si>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</si>
  <si>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</si>
  <si>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</si>
  <si>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</si>
  <si>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</si>
  <si>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</si>
  <si>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</si>
  <si>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</si>
  <si>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</si>
  <si>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</si>
  <si>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</si>
  <si>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</si>
  <si>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</si>
  <si>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</si>
  <si>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</si>
  <si>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</si>
  <si>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</si>
  <si>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</si>
  <si>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</si>
  <si>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</si>
  <si>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</si>
  <si>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</si>
  <si>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</si>
  <si>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</si>
  <si>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</si>
  <si>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</si>
  <si>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</si>
  <si>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</si>
  <si>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</si>
  <si>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</si>
  <si>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</si>
  <si>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</si>
  <si>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</si>
  <si>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</si>
  <si>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</si>
  <si>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</si>
  <si>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</si>
  <si>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</si>
  <si>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</si>
  <si>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</si>
  <si>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</si>
  <si>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</si>
  <si>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</si>
  <si>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</si>
  <si>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</si>
  <si>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</si>
  <si>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</si>
  <si>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</si>
  <si>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</si>
  <si>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</si>
  <si>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</si>
  <si>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</si>
  <si>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</si>
  <si>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</si>
  <si>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</si>
  <si>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</si>
  <si>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</si>
  <si>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</si>
  <si>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</si>
  <si>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</si>
  <si>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</si>
  <si>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</si>
  <si>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</si>
  <si>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</si>
  <si>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</si>
  <si>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</si>
  <si>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</si>
  <si>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</si>
  <si>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</si>
  <si>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</si>
  <si>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</si>
  <si>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</si>
  <si>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</si>
  <si>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</si>
  <si>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</si>
  <si>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</si>
  <si>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</si>
  <si>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</si>
  <si>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</si>
  <si>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</si>
  <si>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</si>
  <si>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</si>
  <si>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</si>
  <si>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</si>
  <si>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</si>
  <si>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</si>
  <si>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</si>
  <si>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</si>
  <si>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</si>
  <si>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</si>
  <si>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</si>
  <si>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</si>
  <si>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</si>
  <si>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</si>
  <si>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</si>
  <si>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</si>
  <si>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</si>
  <si>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</si>
  <si>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</si>
  <si>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</si>
  <si>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</si>
  <si>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</si>
  <si>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</si>
  <si>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</si>
  <si>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</si>
  <si>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</si>
  <si>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</si>
  <si>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</si>
  <si>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</si>
  <si>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</si>
  <si>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</si>
  <si>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</si>
  <si>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</si>
  <si>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</si>
  <si>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</si>
  <si>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</si>
  <si>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</si>
  <si>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</si>
  <si>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</si>
  <si>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</si>
  <si>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</si>
  <si>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</si>
  <si>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</si>
  <si>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</si>
  <si>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</si>
  <si>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</si>
  <si>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</si>
  <si>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</si>
  <si>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</si>
  <si>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</si>
  <si>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</si>
  <si>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</si>
  <si>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</si>
  <si>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</si>
  <si>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</si>
  <si>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</si>
  <si>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</si>
  <si>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</si>
  <si>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</si>
  <si>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</si>
  <si>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</si>
  <si>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</si>
  <si>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</si>
  <si>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</si>
  <si>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</si>
  <si>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</si>
  <si>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</si>
  <si>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</si>
  <si>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</si>
  <si>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</si>
  <si>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</si>
  <si>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</si>
  <si>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</si>
  <si>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</si>
  <si>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</si>
  <si>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</si>
  <si>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</si>
  <si>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</si>
  <si>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</si>
  <si>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</si>
  <si>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</si>
  <si>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</si>
  <si>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</si>
  <si>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</si>
  <si>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</si>
  <si>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</si>
  <si>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</si>
  <si>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</si>
  <si>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</si>
  <si>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</si>
  <si>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</si>
  <si>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</si>
  <si>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</si>
  <si>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</si>
  <si>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</si>
  <si>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</si>
  <si>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</si>
  <si>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</si>
  <si>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</si>
  <si>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</si>
  <si>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</si>
  <si>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</si>
  <si>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</si>
  <si>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</si>
  <si>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</si>
  <si>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</si>
  <si>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</si>
  <si>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</si>
  <si>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</si>
  <si>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</si>
  <si>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</si>
  <si>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</si>
  <si>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</si>
  <si>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</si>
  <si>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</si>
  <si>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</si>
  <si>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</si>
  <si>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</si>
  <si>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</si>
  <si>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</si>
  <si>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</si>
  <si>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</si>
  <si>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</si>
  <si>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</si>
  <si>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</si>
  <si>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</si>
  <si>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</si>
  <si>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</si>
  <si>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</si>
  <si>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</si>
  <si>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</si>
  <si>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</si>
  <si>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</si>
  <si>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</si>
  <si>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</si>
  <si>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</si>
  <si>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</si>
  <si>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</si>
  <si>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</si>
  <si>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</si>
  <si>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</si>
  <si>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</si>
  <si>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</si>
  <si>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</si>
  <si>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</si>
  <si>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</si>
  <si>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</si>
  <si>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</si>
  <si>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</si>
  <si>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</si>
  <si>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</si>
  <si>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</si>
  <si>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</si>
  <si>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</si>
  <si>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</si>
  <si>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</si>
  <si>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</si>
  <si>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</si>
  <si>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</si>
  <si>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</si>
  <si>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</si>
  <si>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</si>
  <si>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</si>
  <si>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</si>
  <si>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</si>
  <si>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</si>
  <si>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</si>
  <si>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</si>
  <si>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</si>
  <si>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</si>
  <si>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</si>
  <si>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</si>
  <si>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</si>
  <si>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</si>
  <si>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</si>
  <si>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</si>
  <si>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</si>
  <si>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</si>
  <si>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</si>
  <si>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</si>
  <si>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</si>
  <si>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</si>
  <si>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</si>
  <si>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</si>
  <si>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</si>
  <si>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</si>
  <si>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</si>
  <si>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</si>
  <si>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</si>
  <si>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</si>
  <si>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</si>
  <si>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</si>
  <si>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</si>
  <si>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</si>
  <si>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</si>
  <si>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</si>
  <si>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</si>
  <si>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</si>
  <si>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</si>
  <si>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</si>
  <si>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</si>
  <si>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</si>
  <si>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</si>
  <si>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</si>
  <si>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</si>
  <si>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</si>
  <si>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</si>
  <si>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</si>
  <si>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</si>
  <si>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</si>
  <si>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</si>
  <si>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</si>
  <si>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</si>
  <si>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</si>
  <si>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</si>
  <si>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</si>
  <si>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</si>
  <si>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</si>
  <si>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</si>
  <si>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</si>
  <si>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</si>
  <si>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</si>
  <si>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</si>
  <si>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</si>
  <si>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</si>
  <si>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</si>
  <si>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</si>
  <si>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</si>
  <si>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</si>
  <si>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</si>
  <si>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</si>
  <si>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</si>
  <si>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</si>
  <si>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</si>
  <si>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</si>
  <si>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</si>
  <si>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</si>
  <si>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</si>
  <si>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</si>
  <si>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</si>
  <si>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</si>
  <si>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</si>
  <si>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</si>
  <si>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</si>
  <si>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</si>
  <si>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</si>
  <si>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</si>
  <si>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</si>
  <si>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</si>
  <si>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</si>
  <si>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</si>
  <si>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</si>
  <si>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</si>
  <si>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</si>
  <si>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</si>
  <si>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</si>
  <si>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</si>
  <si>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</si>
  <si>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</si>
  <si>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</si>
  <si>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</si>
  <si>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</si>
  <si>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</si>
  <si>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</si>
  <si>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</si>
  <si>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</si>
  <si>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</si>
  <si>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</si>
  <si>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</si>
  <si>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</si>
  <si>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</si>
  <si>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</si>
  <si>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</si>
  <si>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</si>
  <si>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</si>
  <si>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</si>
  <si>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</si>
  <si>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</si>
  <si>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</si>
  <si>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</si>
  <si>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</si>
  <si>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</si>
  <si>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</si>
  <si>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</si>
  <si>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</si>
  <si>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</si>
  <si>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</si>
  <si>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</si>
  <si>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</si>
  <si>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</si>
  <si>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</si>
  <si>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</si>
  <si>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</si>
  <si>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</si>
  <si>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</si>
  <si>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</si>
  <si>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</si>
  <si>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</si>
  <si>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</si>
  <si>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</si>
  <si>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</si>
  <si>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</si>
  <si>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</si>
  <si>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</si>
  <si>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</si>
  <si>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</si>
  <si>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</si>
  <si>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</si>
  <si>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</si>
  <si>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</si>
  <si>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</si>
  <si>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</si>
  <si>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</si>
  <si>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</si>
  <si>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</si>
  <si>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</si>
  <si>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</si>
  <si>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</si>
  <si>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</si>
  <si>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</si>
  <si>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</si>
  <si>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</si>
  <si>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</si>
  <si>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</si>
  <si>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</si>
  <si>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</si>
  <si>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</si>
  <si>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</si>
  <si>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</si>
  <si>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</si>
  <si>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</si>
  <si>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</si>
  <si>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</si>
  <si>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</si>
  <si>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</si>
  <si>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</si>
  <si>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</si>
  <si>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</si>
  <si>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</si>
  <si>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</si>
  <si>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</si>
  <si>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</si>
  <si>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</si>
  <si>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</si>
  <si>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</si>
  <si>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</si>
  <si>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</si>
  <si>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</si>
  <si>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</si>
  <si>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</si>
  <si>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</si>
  <si>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</si>
  <si>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</si>
  <si>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</si>
  <si>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</si>
  <si>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</si>
  <si>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</si>
  <si>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</si>
  <si>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</si>
  <si>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</si>
  <si>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</si>
  <si>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</si>
  <si>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</si>
  <si>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</si>
  <si>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</si>
  <si>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</si>
  <si>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</si>
  <si>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</si>
  <si>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</si>
  <si>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</si>
  <si>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</si>
  <si>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</si>
  <si>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</si>
  <si>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</si>
  <si>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</si>
  <si>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</si>
  <si>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</si>
  <si>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</si>
  <si>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</si>
  <si>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</si>
  <si>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</si>
  <si>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</si>
  <si>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</si>
  <si>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</si>
  <si>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</si>
  <si>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</si>
  <si>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</si>
  <si>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</si>
  <si>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</si>
  <si>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</si>
  <si>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</si>
  <si>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</si>
  <si>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</si>
  <si>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</si>
  <si>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</si>
  <si>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</si>
  <si>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</si>
  <si>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</si>
  <si>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</si>
  <si>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</si>
  <si>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</si>
  <si>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</si>
  <si>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</si>
  <si>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</si>
  <si>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</si>
  <si>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</si>
  <si>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</si>
  <si>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</si>
  <si>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</si>
  <si>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</si>
  <si>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</si>
  <si>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</si>
  <si>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</si>
  <si>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</si>
  <si>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</si>
  <si>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</si>
  <si>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</si>
  <si>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</si>
  <si>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</si>
  <si>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</si>
  <si>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</si>
  <si>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</si>
  <si>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</si>
  <si>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</si>
  <si>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</si>
  <si>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</si>
  <si>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</si>
  <si>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</si>
  <si>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</si>
  <si>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</si>
  <si>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</si>
  <si>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</si>
  <si>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</si>
  <si>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</si>
  <si>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</si>
  <si>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</si>
  <si>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</si>
  <si>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</si>
  <si>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</si>
  <si>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</si>
  <si>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</si>
  <si>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</si>
  <si>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</si>
  <si>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</si>
  <si>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</si>
  <si>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</si>
  <si>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</si>
  <si>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</si>
  <si>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</si>
  <si>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</si>
  <si>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</si>
  <si>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</si>
  <si>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</si>
  <si>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</si>
  <si>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</si>
  <si>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</si>
  <si>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</si>
  <si>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</si>
  <si>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</si>
  <si>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</si>
  <si>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</si>
  <si>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</si>
  <si>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</si>
  <si>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</si>
  <si>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</si>
  <si>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</si>
  <si>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</si>
  <si>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</si>
  <si>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</si>
  <si>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</si>
  <si>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</si>
  <si>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</si>
  <si>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</si>
  <si>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</si>
  <si>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</si>
  <si>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</si>
  <si>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</si>
  <si>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</si>
  <si>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</si>
  <si>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</si>
  <si>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</si>
  <si>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</si>
  <si>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</si>
  <si>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</si>
  <si>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</si>
  <si>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</si>
  <si>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</si>
  <si>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</si>
  <si>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</si>
  <si>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</si>
  <si>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</si>
  <si>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</si>
  <si>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</si>
  <si>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</si>
  <si>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</si>
  <si>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</si>
  <si>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</si>
  <si>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</si>
  <si>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</si>
  <si>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</si>
  <si>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</si>
  <si>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</si>
  <si>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</si>
  <si>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</si>
  <si>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</si>
  <si>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</si>
  <si>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</si>
  <si>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</si>
  <si>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</si>
  <si>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</si>
  <si>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</si>
  <si>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</si>
  <si>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</si>
  <si>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</si>
  <si>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</si>
  <si>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</si>
  <si>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</si>
  <si>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</si>
  <si>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</si>
  <si>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</si>
  <si>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</si>
  <si>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</si>
  <si>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</si>
  <si>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</si>
  <si>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</si>
  <si>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</si>
  <si>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</si>
  <si>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</si>
  <si>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</si>
  <si>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</si>
  <si>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</si>
  <si>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</si>
  <si>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</si>
  <si>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</si>
  <si>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</si>
  <si>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</si>
  <si>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</si>
  <si>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</si>
  <si>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</si>
  <si>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</si>
  <si>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</si>
  <si>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</si>
  <si>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</si>
  <si>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</si>
  <si>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</si>
  <si>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</si>
  <si>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</si>
  <si>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</si>
  <si>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</si>
  <si>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</si>
  <si>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</si>
  <si>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</si>
  <si>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</si>
  <si>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</si>
  <si>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</si>
  <si>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</si>
  <si>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</si>
  <si>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</si>
  <si>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</si>
  <si>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</si>
  <si>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</si>
  <si>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</si>
  <si>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</si>
  <si>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</si>
  <si>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</si>
  <si>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</si>
  <si>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</si>
  <si>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</si>
  <si>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</si>
  <si>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</si>
  <si>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</si>
  <si>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</si>
  <si>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</si>
  <si>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</si>
  <si>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</si>
  <si>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</si>
  <si>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</si>
  <si>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</si>
  <si>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</si>
  <si>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</si>
  <si>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</si>
  <si>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</si>
  <si>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</si>
  <si>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</si>
  <si>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</si>
  <si>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</si>
  <si>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</si>
  <si>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</si>
  <si>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</si>
  <si>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</si>
  <si>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</si>
  <si>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</si>
  <si>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</si>
  <si>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</si>
  <si>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</si>
  <si>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</si>
  <si>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</si>
  <si>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</si>
  <si>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</si>
  <si>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</si>
  <si>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</si>
  <si>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</si>
  <si>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</si>
  <si>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</si>
  <si>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</si>
  <si>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</si>
  <si>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</si>
  <si>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</si>
  <si>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</si>
  <si>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</si>
  <si>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</si>
  <si>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</si>
  <si>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</si>
  <si>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</si>
  <si>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</si>
  <si>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</si>
  <si>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</si>
  <si>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</si>
  <si>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</si>
  <si>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</si>
  <si>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</si>
  <si>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</si>
  <si>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</si>
  <si>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</si>
  <si>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</si>
  <si>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</si>
  <si>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</si>
  <si>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</si>
  <si>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</si>
  <si>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</si>
  <si>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</si>
  <si>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</si>
  <si>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</si>
  <si>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</si>
  <si>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</si>
  <si>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</si>
  <si>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</si>
  <si>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</si>
  <si>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</si>
  <si>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</si>
  <si>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</si>
  <si>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</si>
  <si>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</si>
  <si>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</si>
  <si>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</si>
  <si>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</si>
  <si>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</si>
  <si>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</si>
  <si>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</si>
  <si>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</si>
  <si>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</si>
  <si>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</si>
  <si>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</si>
  <si>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</si>
  <si>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</si>
  <si>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</si>
  <si>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</si>
  <si>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</si>
  <si>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</si>
  <si>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</si>
  <si>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</si>
  <si>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</si>
  <si>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</si>
  <si>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</si>
  <si>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</si>
  <si>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</si>
  <si>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</si>
  <si>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</si>
  <si>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</si>
  <si>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</si>
  <si>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</si>
  <si>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</si>
  <si>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</si>
  <si>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</si>
  <si>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</si>
  <si>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</si>
  <si>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</si>
  <si>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</si>
  <si>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</si>
  <si>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</si>
  <si>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</si>
  <si>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</si>
  <si>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</si>
  <si>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</si>
  <si>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</si>
  <si>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</si>
  <si>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</si>
  <si>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</si>
  <si>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</si>
  <si>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</si>
  <si>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</si>
  <si>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</si>
  <si>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</si>
  <si>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</si>
  <si>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</si>
  <si>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</si>
  <si>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</si>
  <si>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</si>
  <si>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</si>
  <si>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</si>
  <si>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</si>
  <si>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</si>
  <si>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</si>
  <si>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</si>
  <si>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</si>
  <si>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</si>
  <si>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</si>
  <si>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</si>
  <si>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</si>
  <si>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</si>
  <si>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</si>
  <si>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</si>
  <si>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</si>
  <si>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</si>
  <si>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</si>
  <si>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</si>
  <si>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</si>
  <si>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</si>
  <si>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</si>
  <si>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</si>
  <si>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</si>
  <si>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</si>
  <si>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</si>
  <si>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</si>
  <si>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</si>
  <si>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</si>
  <si>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</si>
  <si>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</si>
  <si>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</si>
  <si>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</si>
  <si>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</si>
  <si>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</si>
  <si>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</si>
  <si>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</si>
  <si>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</si>
  <si>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</si>
  <si>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</si>
  <si>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</si>
  <si>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</si>
  <si>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</si>
  <si>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</si>
  <si>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</si>
  <si>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</si>
  <si>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</si>
  <si>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</si>
  <si>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</si>
  <si>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</si>
  <si>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</si>
  <si>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</si>
  <si>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</si>
  <si>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</si>
  <si>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</si>
  <si>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</si>
  <si>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</si>
  <si>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</si>
  <si>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</si>
  <si>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</si>
  <si>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</si>
  <si>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</si>
  <si>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</si>
  <si>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</si>
  <si>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</si>
  <si>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</si>
  <si>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</si>
  <si>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</si>
  <si>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</si>
  <si>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</si>
  <si>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</si>
  <si>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</si>
  <si>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</si>
  <si>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</si>
  <si>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</si>
  <si>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</si>
  <si>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</si>
  <si>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</si>
  <si>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</si>
  <si>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</si>
  <si>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</si>
  <si>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</si>
  <si>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</si>
  <si>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</si>
  <si>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</si>
  <si>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</si>
  <si>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</si>
  <si>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</si>
  <si>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</si>
  <si>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</si>
  <si>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</si>
  <si>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</si>
  <si>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</si>
  <si>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</si>
  <si>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</si>
  <si>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</si>
  <si>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</si>
  <si>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</si>
  <si>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</si>
  <si>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</si>
  <si>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</si>
  <si>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</si>
  <si>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</si>
  <si>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</si>
  <si>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</si>
  <si>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</si>
  <si>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</si>
  <si>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</si>
  <si>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</si>
  <si>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</si>
  <si>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</si>
  <si>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</si>
  <si>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</si>
  <si>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</si>
  <si>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</si>
  <si>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</si>
  <si>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</si>
  <si>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</si>
  <si>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</si>
  <si>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</si>
  <si>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</si>
  <si>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</si>
  <si>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</si>
  <si>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</si>
  <si>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</si>
  <si>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</si>
  <si>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</si>
  <si>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</si>
  <si>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</si>
  <si>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</si>
  <si>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</si>
  <si>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</si>
  <si>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</si>
  <si>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</si>
  <si>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</si>
  <si>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</si>
  <si>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</si>
  <si>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</si>
  <si>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</si>
  <si>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</si>
  <si>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</si>
  <si>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</si>
  <si>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</si>
  <si>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</si>
  <si>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</si>
  <si>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</si>
  <si>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</si>
  <si>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</si>
  <si>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</si>
  <si>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</si>
  <si>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</si>
  <si>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</si>
  <si>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</si>
  <si>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</si>
  <si>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</si>
  <si>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</si>
  <si>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</si>
  <si>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</si>
  <si>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</si>
  <si>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</si>
  <si>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</si>
  <si>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</si>
  <si>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</si>
  <si>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</si>
  <si>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</si>
  <si>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</si>
  <si>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</si>
  <si>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</si>
  <si>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</si>
  <si>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</si>
  <si>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</si>
  <si>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</si>
  <si>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</si>
  <si>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</si>
  <si>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</si>
  <si>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</si>
  <si>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</si>
  <si>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</si>
  <si>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</si>
  <si>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</si>
  <si>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</si>
  <si>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</si>
  <si>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</si>
  <si>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</si>
  <si>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</si>
  <si>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</si>
  <si>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</si>
  <si>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</si>
  <si>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</si>
  <si>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</si>
  <si>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</si>
  <si>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</si>
  <si>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</si>
  <si>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</si>
  <si>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</si>
  <si>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</si>
  <si>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</si>
  <si>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</si>
  <si>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</si>
  <si>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</si>
  <si>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</si>
  <si>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</si>
  <si>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</si>
  <si>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</si>
  <si>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</si>
  <si>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</si>
  <si>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</si>
  <si>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</si>
  <si>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</si>
  <si>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</si>
  <si>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</si>
  <si>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</si>
  <si>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</si>
  <si>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</si>
  <si>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</si>
  <si>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</si>
  <si>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</si>
  <si>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</si>
  <si>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</si>
  <si>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</si>
  <si>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</si>
  <si>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</si>
  <si>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</si>
  <si>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</si>
  <si>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</si>
  <si>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</si>
  <si>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</si>
  <si>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</si>
  <si>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</si>
  <si>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</si>
  <si>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</si>
  <si>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</si>
  <si>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</si>
  <si>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</si>
  <si>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</si>
  <si>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</si>
  <si>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</si>
  <si>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</si>
  <si>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</si>
  <si>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</si>
  <si>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</si>
  <si>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</si>
  <si>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</si>
  <si>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</si>
  <si>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</si>
  <si>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</si>
  <si>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</si>
  <si>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</si>
  <si>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</si>
  <si>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</si>
  <si>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</si>
  <si>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</si>
  <si>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</si>
  <si>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</si>
  <si>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</si>
  <si>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</si>
  <si>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</si>
  <si>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</si>
  <si>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</si>
  <si>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</si>
  <si>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</si>
  <si>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</si>
  <si>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</si>
  <si>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</si>
  <si>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</si>
  <si>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</si>
  <si>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</si>
  <si>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</si>
  <si>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</si>
  <si>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</si>
  <si>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</si>
  <si>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</si>
  <si>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</si>
  <si>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</si>
  <si>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</si>
  <si>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</si>
  <si>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</si>
  <si>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</si>
  <si>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</si>
  <si>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</si>
  <si>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</si>
  <si>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</si>
  <si>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</si>
  <si>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</si>
  <si>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</si>
  <si>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</si>
  <si>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</si>
  <si>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</si>
  <si>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</si>
  <si>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</si>
  <si>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</si>
  <si>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</si>
  <si>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</si>
  <si>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</si>
  <si>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</si>
  <si>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</si>
  <si>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</si>
  <si>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</si>
  <si>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</si>
  <si>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</si>
  <si>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</si>
  <si>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</si>
  <si>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</si>
  <si>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</si>
  <si>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</si>
  <si>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</si>
  <si>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</si>
  <si>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</si>
  <si>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</si>
  <si>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</si>
  <si>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</si>
  <si>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</si>
  <si>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</si>
  <si>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</si>
  <si>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</si>
  <si>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</si>
  <si>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</si>
  <si>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</si>
  <si>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</si>
  <si>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</si>
  <si>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</si>
  <si>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</si>
  <si>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</si>
  <si>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</si>
  <si>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</si>
  <si>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</si>
  <si>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</si>
  <si>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</si>
  <si>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</si>
  <si>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</si>
  <si>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</si>
  <si>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</si>
  <si>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</si>
  <si>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</si>
  <si>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</si>
  <si>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</si>
  <si>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</si>
  <si>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</si>
  <si>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</si>
  <si>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</si>
  <si>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</si>
  <si>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</si>
  <si>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</si>
  <si>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</si>
  <si>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</si>
  <si>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</si>
  <si>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</si>
  <si>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</si>
  <si>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</si>
  <si>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</si>
  <si>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</si>
  <si>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</si>
  <si>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</si>
  <si>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</si>
  <si>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</si>
  <si>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</si>
  <si>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</si>
  <si>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</si>
  <si>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</si>
  <si>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</si>
  <si>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</si>
  <si>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</si>
  <si>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</si>
  <si>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</si>
  <si>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</si>
  <si>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</si>
  <si>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</si>
  <si>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</si>
  <si>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</si>
  <si>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</si>
  <si>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</si>
  <si>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</si>
  <si>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</si>
  <si>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</si>
  <si>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</si>
  <si>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</si>
  <si>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</si>
  <si>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</si>
  <si>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</si>
  <si>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</si>
  <si>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</si>
  <si>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</si>
  <si>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</si>
  <si>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</si>
  <si>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</si>
  <si>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</si>
  <si>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</si>
  <si>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</si>
  <si>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</si>
  <si>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</si>
  <si>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</si>
  <si>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</si>
  <si>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</si>
  <si>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</si>
  <si>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</si>
  <si>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</si>
  <si>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</si>
  <si>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</si>
  <si>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</si>
  <si>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</si>
  <si>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</si>
  <si>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</si>
  <si>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</si>
  <si>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</si>
  <si>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</si>
  <si>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</si>
  <si>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</si>
  <si>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</si>
  <si>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</si>
  <si>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</si>
  <si>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</si>
  <si>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</si>
  <si>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</si>
  <si>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</si>
  <si>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</si>
  <si>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</si>
  <si>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</si>
  <si>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</si>
  <si>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</si>
  <si>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</si>
  <si>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</si>
  <si>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</si>
  <si>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</si>
  <si>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</si>
  <si>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</si>
  <si>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</si>
  <si>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</si>
  <si>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</si>
  <si>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</si>
  <si>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</si>
  <si>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</si>
  <si>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</si>
  <si>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</si>
  <si>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</si>
  <si>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</si>
  <si>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</si>
  <si>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</si>
  <si>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</si>
  <si>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</si>
  <si>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</si>
  <si>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</si>
  <si>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</si>
  <si>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</si>
  <si>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</si>
  <si>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</si>
  <si>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</si>
  <si>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</si>
  <si>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</si>
  <si>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</si>
  <si>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</si>
  <si>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</si>
  <si>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</si>
  <si>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</si>
  <si>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</si>
  <si>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</si>
  <si>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</si>
  <si>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</si>
  <si>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</si>
  <si>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</si>
  <si>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</si>
  <si>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</si>
  <si>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</si>
  <si>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</si>
  <si>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</si>
  <si>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</si>
  <si>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</si>
  <si>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</si>
  <si>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</si>
  <si>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</si>
  <si>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</si>
  <si>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</si>
  <si>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</si>
  <si>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</si>
  <si>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</si>
  <si>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</si>
  <si>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</si>
  <si>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</si>
  <si>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</si>
  <si>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</si>
  <si>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</si>
  <si>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</si>
  <si>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</si>
  <si>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</si>
  <si>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</si>
  <si>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</si>
  <si>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</si>
  <si>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</si>
  <si>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</si>
  <si>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</si>
  <si>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</si>
  <si>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</si>
  <si>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</si>
  <si>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</si>
  <si>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</si>
  <si>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</si>
  <si>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</si>
  <si>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</si>
  <si>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</si>
  <si>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</si>
  <si>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</si>
  <si>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</si>
  <si>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</si>
  <si>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</si>
  <si>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</si>
  <si>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</si>
  <si>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</si>
  <si>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</si>
  <si>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</si>
  <si>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</si>
  <si>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</si>
  <si>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</si>
  <si>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</si>
  <si>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</si>
  <si>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</si>
  <si>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</si>
  <si>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</si>
  <si>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</si>
  <si>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</si>
  <si>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</si>
  <si>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</si>
  <si>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</si>
  <si>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</si>
  <si>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</si>
  <si>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</si>
  <si>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</si>
  <si>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</si>
  <si>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</si>
  <si>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</si>
  <si>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</si>
  <si>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</si>
  <si>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</si>
  <si>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</si>
  <si>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</si>
  <si>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</si>
  <si>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</si>
  <si>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</si>
  <si>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</si>
  <si>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</si>
  <si>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</si>
  <si>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</si>
  <si>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</si>
  <si>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</si>
  <si>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</si>
  <si>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</si>
  <si>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</si>
  <si>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</si>
  <si>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</si>
  <si>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</si>
  <si>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</si>
  <si>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</si>
  <si>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</si>
  <si>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</si>
  <si>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</si>
  <si>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</si>
  <si>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</si>
  <si>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</si>
  <si>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</si>
  <si>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</si>
  <si>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</si>
  <si>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</si>
  <si>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</si>
  <si>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</si>
  <si>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</si>
  <si>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</si>
  <si>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</si>
  <si>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</si>
  <si>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</si>
  <si>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</si>
  <si>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</si>
  <si>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</si>
  <si>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</si>
  <si>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</si>
  <si>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</si>
  <si>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</si>
  <si>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</si>
  <si>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</si>
  <si>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</si>
  <si>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</si>
  <si>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</si>
  <si>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</si>
  <si>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</si>
  <si>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</si>
  <si>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</si>
  <si>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</si>
  <si>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</si>
  <si>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</si>
  <si>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</si>
  <si>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</si>
  <si>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</si>
  <si>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</si>
  <si>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</si>
  <si>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</si>
  <si>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</si>
  <si>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</si>
  <si>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</si>
  <si>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</si>
  <si>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</si>
  <si>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</si>
  <si>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</si>
  <si>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</si>
  <si>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</si>
  <si>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</si>
  <si>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</si>
  <si>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</si>
  <si>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</si>
  <si>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</si>
  <si>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</si>
  <si>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</si>
  <si>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</si>
  <si>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</si>
  <si>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</si>
  <si>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</si>
  <si>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</si>
  <si>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</si>
  <si>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</si>
  <si>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</si>
  <si>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</si>
  <si>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</si>
  <si>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</si>
  <si>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</si>
  <si>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</si>
  <si>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</si>
  <si>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</si>
  <si>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</si>
  <si>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</si>
  <si>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</si>
  <si>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</si>
  <si>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</si>
  <si>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</si>
  <si>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</si>
  <si>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</si>
  <si>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</si>
  <si>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</si>
  <si>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</si>
  <si>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</si>
  <si>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</si>
  <si>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</si>
  <si>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</si>
  <si>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</si>
  <si>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</si>
  <si>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</si>
  <si>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</si>
  <si>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</si>
  <si>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</si>
  <si>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</si>
  <si>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</si>
  <si>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</si>
  <si>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</si>
  <si>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</si>
  <si>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</si>
  <si>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</si>
  <si>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</si>
  <si>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</si>
  <si>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</si>
  <si>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</si>
  <si>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</si>
  <si>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</si>
  <si>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</si>
  <si>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</si>
  <si>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</si>
  <si>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</si>
  <si>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</si>
  <si>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</si>
  <si>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</si>
  <si>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</si>
  <si>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</si>
  <si>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</si>
  <si>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</si>
  <si>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</si>
  <si>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</si>
  <si>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</si>
  <si>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</si>
  <si>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</si>
  <si>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</si>
  <si>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</si>
  <si>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</si>
  <si>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</si>
  <si>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</si>
  <si>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</si>
  <si>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</si>
  <si>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</si>
  <si>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</si>
  <si>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</si>
  <si>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</si>
  <si>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</si>
  <si>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</si>
  <si>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</si>
  <si>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</si>
  <si>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</si>
  <si>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</si>
  <si>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</si>
  <si>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</si>
  <si>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</si>
  <si>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</si>
  <si>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</si>
  <si>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</si>
  <si>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</si>
  <si>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</si>
  <si>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</si>
  <si>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</si>
  <si>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</si>
  <si>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</si>
  <si>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</si>
  <si>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</si>
  <si>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</si>
  <si>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</si>
  <si>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</si>
  <si>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</si>
  <si>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</si>
  <si>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</si>
  <si>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</si>
  <si>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</si>
  <si>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</si>
  <si>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</si>
  <si>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</si>
  <si>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</si>
  <si>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</si>
  <si>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</si>
  <si>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</si>
  <si>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</si>
  <si>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</si>
  <si>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</si>
  <si>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</si>
  <si>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</si>
  <si>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</si>
  <si>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</si>
  <si>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</si>
  <si>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</si>
  <si>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</si>
  <si>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</si>
  <si>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</si>
  <si>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</si>
  <si>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</si>
  <si>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</si>
  <si>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</si>
  <si>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</si>
  <si>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</si>
  <si>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</si>
  <si>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</si>
  <si>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</si>
  <si>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</si>
  <si>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</si>
  <si>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</si>
  <si>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</si>
  <si>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</si>
  <si>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</si>
  <si>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</si>
  <si>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</si>
  <si>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</si>
  <si>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</si>
  <si>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</si>
  <si>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</si>
  <si>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</si>
  <si>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</si>
  <si>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</si>
  <si>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</si>
  <si>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</si>
  <si>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</si>
  <si>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</si>
  <si>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</si>
  <si>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</si>
  <si>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</si>
  <si>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</si>
  <si>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</si>
  <si>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</si>
  <si>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</si>
  <si>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</si>
  <si>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</si>
  <si>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</si>
  <si>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</si>
  <si>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</si>
  <si>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</si>
  <si>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</si>
  <si>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</si>
  <si>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</si>
  <si>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</si>
  <si>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</si>
  <si>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</si>
  <si>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</si>
  <si>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</si>
  <si>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</si>
  <si>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</si>
  <si>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</si>
  <si>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</si>
  <si>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</si>
  <si>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</si>
  <si>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</si>
  <si>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</si>
  <si>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</si>
  <si>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</si>
  <si>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</si>
  <si>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</si>
  <si>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</si>
  <si>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</si>
  <si>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</si>
  <si>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</si>
  <si>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</si>
  <si>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</si>
  <si>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</si>
  <si>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</si>
  <si>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</si>
  <si>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</si>
  <si>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</si>
  <si>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</si>
  <si>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</si>
  <si>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</si>
  <si>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</si>
  <si>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</si>
  <si>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</si>
  <si>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</si>
  <si>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</si>
  <si>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</si>
  <si>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</si>
  <si>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</si>
  <si>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</si>
  <si>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</si>
  <si>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</si>
  <si>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</si>
  <si>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</si>
  <si>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</si>
  <si>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</si>
  <si>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</si>
  <si>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</si>
  <si>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</si>
  <si>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</si>
  <si>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</si>
  <si>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</si>
  <si>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</si>
  <si>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</si>
  <si>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</si>
  <si>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</si>
  <si>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</si>
  <si>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</si>
  <si>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</si>
  <si>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</si>
  <si>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</si>
  <si>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</si>
  <si>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</si>
  <si>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</si>
  <si>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</si>
  <si>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</si>
  <si>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</si>
  <si>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</si>
  <si>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</si>
  <si>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</si>
  <si>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</si>
  <si>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</si>
  <si>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</si>
  <si>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</si>
  <si>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</si>
  <si>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</si>
  <si>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</si>
  <si>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</si>
  <si>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</si>
  <si>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</si>
  <si>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</si>
  <si>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</si>
  <si>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</si>
  <si>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</si>
  <si>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</si>
  <si>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</si>
  <si>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</si>
  <si>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</si>
  <si>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</si>
  <si>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</si>
  <si>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</si>
  <si>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</si>
  <si>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</si>
  <si>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</si>
  <si>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</si>
  <si>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</si>
  <si>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</si>
  <si>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</si>
  <si>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</si>
  <si>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</si>
  <si>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</si>
  <si>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</si>
  <si>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</si>
  <si>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</si>
  <si>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</si>
  <si>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</si>
  <si>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</si>
  <si>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</si>
  <si>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</si>
  <si>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</si>
  <si>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</si>
  <si>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</si>
  <si>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</si>
  <si>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</si>
  <si>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</si>
  <si>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</si>
  <si>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</si>
  <si>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</si>
  <si>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</si>
  <si>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</si>
  <si>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</si>
  <si>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</si>
  <si>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</si>
  <si>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</si>
  <si>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</si>
  <si>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</si>
  <si>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</si>
  <si>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</si>
  <si>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</si>
  <si>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</si>
  <si>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</si>
  <si>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</si>
  <si>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</si>
  <si>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</si>
  <si>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</si>
  <si>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</si>
  <si>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</si>
  <si>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</si>
  <si>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</si>
  <si>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</si>
  <si>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</si>
  <si>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</si>
  <si>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</si>
  <si>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</si>
  <si>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</si>
  <si>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</si>
  <si>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</si>
  <si>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</si>
  <si>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</si>
  <si>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</si>
  <si>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</si>
  <si>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</si>
  <si>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</si>
  <si>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</si>
  <si>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</si>
  <si>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</si>
  <si>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</si>
  <si>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</si>
  <si>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</si>
  <si>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</si>
  <si>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</si>
  <si>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</si>
  <si>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</si>
  <si>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</si>
  <si>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</si>
  <si>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</si>
  <si>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</si>
  <si>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</si>
  <si>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</si>
  <si>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</si>
  <si>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</si>
  <si>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</si>
  <si>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</si>
  <si>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</si>
  <si>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</si>
  <si>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</si>
  <si>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</si>
  <si>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</si>
  <si>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</si>
  <si>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</si>
  <si>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</si>
  <si>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</si>
  <si>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</si>
  <si>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</si>
  <si>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</si>
  <si>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</si>
  <si>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</si>
  <si>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</si>
  <si>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</si>
  <si>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</si>
  <si>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</si>
  <si>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</si>
  <si>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</si>
  <si>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</si>
  <si>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</si>
  <si>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</si>
  <si>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</si>
  <si>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</si>
  <si>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</si>
  <si>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</si>
  <si>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</si>
  <si>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</si>
  <si>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</si>
  <si>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</si>
  <si>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</si>
  <si>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</si>
  <si>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</si>
  <si>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</si>
  <si>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</si>
  <si>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</si>
  <si>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</si>
  <si>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</si>
  <si>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</si>
  <si>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</si>
  <si>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</si>
  <si>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</si>
  <si>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</si>
  <si>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</si>
  <si>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</si>
  <si>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</si>
  <si>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</si>
  <si>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</si>
  <si>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</si>
  <si>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</si>
  <si>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</si>
  <si>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</si>
  <si>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</si>
  <si>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</si>
  <si>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</si>
  <si>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</si>
  <si>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</si>
  <si>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</si>
  <si>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</si>
  <si>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</si>
  <si>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</si>
  <si>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</si>
  <si>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</si>
  <si>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</si>
  <si>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</si>
  <si>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</si>
  <si>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</si>
  <si>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</si>
  <si>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</si>
  <si>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</si>
  <si>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</si>
  <si>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</si>
  <si>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</si>
  <si>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</si>
  <si>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</si>
  <si>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</si>
  <si>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</si>
  <si>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</si>
  <si>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</si>
  <si>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</si>
  <si>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</si>
  <si>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</si>
  <si>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</si>
  <si>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</si>
  <si>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</si>
  <si>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</si>
  <si>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</si>
  <si>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</si>
  <si>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</si>
  <si>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</si>
  <si>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</si>
  <si>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</si>
  <si>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</si>
  <si>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</si>
  <si>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</si>
  <si>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</si>
  <si>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</si>
  <si>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</si>
  <si>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</si>
  <si>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</si>
  <si>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</si>
  <si>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</si>
  <si>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</si>
  <si>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</si>
  <si>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</si>
  <si>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</si>
  <si>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</si>
  <si>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</si>
  <si>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</si>
  <si>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</si>
  <si>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</si>
  <si>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</si>
  <si>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</si>
  <si>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</si>
  <si>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</si>
  <si>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</si>
  <si>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</si>
  <si>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</si>
  <si>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</si>
  <si>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</si>
  <si>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</si>
  <si>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</si>
  <si>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</si>
  <si>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</si>
  <si>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</si>
  <si>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</si>
  <si>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</si>
  <si>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</si>
  <si>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</si>
  <si>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</si>
  <si>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</si>
  <si>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</si>
  <si>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</si>
  <si>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</si>
  <si>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</si>
  <si>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</si>
  <si>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</si>
  <si>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</si>
  <si>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</si>
  <si>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</si>
  <si>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</si>
  <si>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</si>
  <si>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</si>
  <si>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</si>
  <si>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</si>
  <si>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</si>
  <si>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</si>
  <si>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</si>
  <si>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</si>
  <si>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</si>
  <si>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</si>
  <si>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</si>
  <si>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</si>
  <si>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</si>
  <si>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</si>
  <si>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</si>
  <si>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</si>
  <si>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</si>
  <si>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</si>
  <si>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</si>
  <si>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</si>
  <si>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</si>
  <si>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</si>
  <si>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</si>
  <si>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</si>
  <si>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</si>
  <si>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</si>
  <si>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</si>
  <si>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</si>
  <si>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</si>
  <si>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</si>
  <si>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</si>
  <si>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</si>
  <si>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</si>
  <si>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</si>
  <si>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</si>
  <si>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</si>
  <si>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</si>
  <si>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</si>
  <si>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</si>
  <si>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</si>
  <si>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</si>
  <si>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</si>
  <si>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</si>
  <si>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</si>
  <si>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</si>
  <si>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</si>
  <si>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</si>
  <si>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</si>
  <si>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</si>
  <si>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</si>
  <si>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</si>
  <si>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</si>
  <si>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</si>
  <si>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</si>
  <si>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</si>
  <si>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</si>
  <si>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</si>
  <si>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</si>
  <si>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</si>
  <si>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</si>
  <si>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</si>
  <si>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</si>
  <si>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</si>
  <si>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</si>
  <si>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</si>
  <si>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</si>
  <si>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</si>
  <si>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</si>
  <si>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</si>
  <si>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</si>
  <si>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</si>
  <si>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</si>
  <si>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</si>
  <si>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</si>
  <si>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</si>
  <si>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</si>
  <si>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</si>
  <si>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</si>
  <si>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</si>
  <si>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</si>
  <si>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</si>
  <si>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</si>
  <si>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</si>
  <si>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</si>
  <si>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</si>
  <si>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</si>
  <si>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</si>
  <si>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</si>
  <si>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</si>
  <si>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</si>
  <si>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</si>
  <si>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</si>
  <si>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</si>
  <si>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</si>
  <si>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</si>
  <si>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</si>
  <si>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</si>
  <si>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</si>
  <si>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</si>
  <si>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</si>
  <si>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</si>
  <si>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</si>
  <si>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</si>
  <si>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</si>
  <si>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</si>
  <si>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</si>
  <si>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</si>
  <si>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</si>
  <si>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</si>
  <si>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</si>
  <si>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</si>
  <si>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</si>
  <si>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</si>
  <si>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</si>
  <si>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</si>
  <si>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</si>
  <si>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</si>
  <si>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</si>
  <si>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</si>
  <si>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</si>
  <si>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</si>
  <si>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</si>
  <si>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</si>
  <si>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</si>
  <si>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</si>
  <si>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</si>
  <si>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</si>
  <si>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</si>
  <si>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</si>
  <si>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</si>
  <si>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</si>
  <si>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</si>
  <si>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</si>
  <si>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</si>
  <si>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</si>
  <si>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</si>
  <si>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</si>
  <si>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</si>
  <si>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</si>
  <si>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</si>
  <si>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</si>
  <si>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</si>
  <si>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</si>
  <si>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</si>
  <si>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</si>
  <si>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</si>
  <si>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</si>
  <si>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</si>
  <si>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</si>
  <si>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</si>
  <si>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</si>
  <si>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</si>
  <si>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</si>
  <si>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</si>
  <si>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</si>
  <si>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</si>
  <si>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</si>
  <si>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</si>
  <si>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</si>
  <si>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</si>
  <si>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</si>
  <si>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</si>
  <si>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</si>
  <si>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</si>
  <si>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</si>
  <si>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</si>
  <si>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</si>
  <si>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</si>
  <si>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</si>
  <si>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</si>
  <si>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</si>
  <si>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</si>
  <si>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</si>
  <si>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</si>
  <si>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</si>
  <si>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</si>
  <si>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</si>
  <si>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</si>
  <si>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</si>
  <si>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</si>
  <si>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</si>
  <si>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</si>
  <si>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</si>
  <si>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</si>
  <si>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</si>
  <si>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</si>
  <si>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</si>
  <si>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</si>
  <si>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</si>
  <si>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</si>
  <si>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</si>
  <si>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</si>
  <si>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</si>
  <si>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</si>
  <si>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</si>
  <si>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</si>
  <si>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</si>
  <si>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</si>
  <si>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</si>
  <si>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</si>
  <si>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</si>
  <si>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</si>
  <si>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</si>
  <si>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</si>
  <si>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</si>
  <si>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</si>
  <si>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</si>
  <si>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</si>
  <si>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</si>
  <si>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</si>
  <si>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</si>
  <si>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</si>
  <si>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</si>
  <si>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</si>
  <si>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</si>
  <si>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</si>
  <si>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</si>
  <si>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</si>
  <si>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</si>
  <si>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</si>
  <si>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</si>
  <si>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</si>
  <si>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</si>
  <si>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</si>
  <si>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</si>
  <si>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</si>
  <si>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</si>
  <si>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</si>
  <si>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</si>
  <si>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</si>
  <si>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</si>
  <si>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</si>
  <si>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</si>
  <si>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</si>
  <si>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</si>
  <si>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</si>
  <si>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</si>
  <si>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</si>
  <si>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</si>
  <si>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</si>
  <si>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</si>
  <si>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</si>
  <si>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</si>
  <si>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</si>
  <si>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</si>
  <si>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</si>
  <si>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</si>
  <si>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</si>
  <si>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</si>
  <si>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</si>
  <si>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</si>
  <si>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</si>
  <si>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</si>
  <si>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</si>
  <si>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</si>
  <si>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</si>
  <si>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</si>
  <si>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</si>
  <si>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</si>
  <si>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</si>
  <si>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</si>
  <si>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</si>
  <si>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</si>
  <si>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</si>
  <si>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</si>
  <si>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</si>
  <si>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</si>
  <si>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</si>
  <si>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</si>
  <si>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</si>
  <si>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</si>
  <si>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</si>
  <si>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</si>
  <si>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</si>
  <si>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</si>
  <si>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</si>
  <si>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</si>
  <si>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</si>
  <si>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</si>
  <si>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</si>
  <si>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</si>
  <si>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</si>
  <si>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</si>
  <si>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</si>
  <si>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</si>
  <si>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</si>
  <si>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</si>
  <si>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</si>
  <si>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</si>
  <si>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</si>
  <si>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</si>
  <si>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</si>
  <si>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</si>
  <si>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</si>
  <si>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</si>
  <si>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</si>
  <si>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</si>
  <si>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</si>
  <si>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</si>
  <si>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</si>
  <si>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</si>
  <si>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</si>
  <si>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</si>
  <si>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</si>
  <si>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</si>
  <si>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</si>
  <si>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</si>
  <si>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</si>
  <si>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</si>
  <si>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</si>
  <si>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</si>
  <si>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</si>
  <si>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</si>
  <si>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</si>
  <si>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</si>
  <si>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</si>
  <si>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</si>
  <si>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</si>
  <si>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</si>
  <si>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</si>
  <si>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</si>
  <si>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</si>
  <si>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</si>
  <si>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</si>
  <si>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</si>
  <si>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</si>
  <si>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</si>
  <si>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</si>
  <si>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</si>
  <si>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</si>
  <si>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</si>
  <si>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</si>
  <si>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</si>
  <si>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</si>
  <si>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</si>
  <si>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</si>
  <si>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</si>
  <si>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</si>
  <si>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</si>
  <si>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</si>
  <si>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</si>
  <si>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</si>
  <si>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</si>
  <si>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</si>
  <si>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</si>
  <si>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</si>
  <si>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</si>
  <si>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</si>
  <si>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</si>
  <si>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</si>
  <si>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</si>
  <si>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</si>
  <si>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</si>
  <si>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</si>
  <si>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</si>
  <si>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</si>
  <si>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</si>
  <si>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</si>
  <si>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</si>
  <si>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</si>
  <si>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</si>
  <si>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</si>
  <si>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</si>
  <si>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</si>
  <si>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</si>
  <si>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</si>
  <si>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</si>
  <si>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</si>
  <si>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</si>
  <si>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</si>
  <si>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</si>
  <si>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</si>
  <si>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</si>
  <si>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</si>
  <si>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</si>
  <si>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</si>
  <si>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</si>
  <si>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</si>
  <si>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</si>
  <si>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</si>
  <si>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</si>
  <si>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</si>
  <si>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</si>
  <si>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</si>
  <si>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</si>
  <si>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</si>
  <si>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</si>
  <si>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</si>
  <si>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</si>
  <si>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</si>
  <si>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</si>
  <si>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</si>
  <si>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</si>
  <si>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</si>
  <si>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</si>
  <si>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</si>
  <si>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</si>
  <si>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</si>
  <si>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</si>
  <si>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</si>
  <si>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</si>
  <si>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</si>
  <si>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</si>
  <si>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</si>
  <si>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</si>
  <si>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</si>
  <si>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</si>
  <si>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</si>
  <si>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</si>
  <si>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</si>
  <si>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</si>
  <si>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</si>
  <si>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</si>
  <si>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</si>
  <si>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</si>
  <si>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</si>
  <si>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</si>
  <si>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</si>
  <si>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</si>
  <si>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</si>
  <si>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</si>
  <si>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</si>
  <si>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</si>
  <si>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</si>
  <si>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</si>
  <si>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</si>
  <si>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</si>
  <si>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</si>
  <si>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</si>
  <si>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</si>
  <si>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</si>
  <si>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</si>
  <si>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</si>
  <si>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</si>
  <si>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</si>
  <si>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</si>
  <si>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</si>
  <si>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</si>
  <si>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</si>
  <si>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</si>
  <si>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</si>
  <si>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</si>
  <si>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</si>
  <si>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</si>
  <si>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</si>
  <si>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</si>
  <si>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</si>
  <si>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</si>
  <si>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</si>
  <si>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</si>
  <si>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</si>
  <si>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</si>
  <si>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</si>
  <si>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</si>
  <si>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</si>
  <si>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</si>
  <si>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</si>
  <si>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</si>
  <si>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</si>
  <si>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</si>
  <si>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</si>
  <si>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</si>
  <si>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</si>
  <si>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</si>
  <si>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</si>
  <si>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</si>
  <si>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</si>
  <si>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</si>
  <si>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</si>
  <si>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</si>
  <si>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</si>
  <si>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</si>
  <si>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</si>
  <si>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</si>
  <si>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</si>
  <si>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</si>
  <si>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</si>
  <si>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</si>
  <si>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</si>
  <si>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</si>
  <si>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</si>
  <si>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</si>
  <si>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</si>
  <si>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</si>
  <si>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</si>
  <si>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</si>
  <si>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</si>
  <si>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</si>
  <si>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</si>
  <si>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</si>
  <si>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</si>
  <si>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</si>
  <si>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</si>
  <si>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</si>
  <si>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</si>
  <si>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</si>
  <si>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</si>
  <si>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</si>
  <si>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</si>
  <si>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</si>
  <si>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</si>
  <si>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</si>
  <si>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</si>
  <si>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</si>
  <si>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</si>
  <si>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</si>
  <si>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</si>
  <si>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</si>
  <si>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</si>
  <si>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</si>
  <si>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</si>
  <si>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</si>
  <si>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</si>
  <si>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</si>
  <si>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</si>
  <si>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</si>
  <si>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</si>
  <si>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</si>
  <si>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</si>
  <si>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</si>
  <si>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</si>
  <si>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</si>
  <si>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</si>
  <si>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</si>
  <si>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</si>
  <si>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</si>
  <si>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</si>
  <si>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</si>
  <si>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</si>
  <si>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</si>
  <si>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</si>
  <si>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</si>
  <si>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</si>
  <si>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</si>
  <si>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</si>
  <si>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</si>
  <si>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</si>
  <si>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</si>
  <si>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</si>
  <si>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</si>
  <si>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</si>
  <si>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</si>
  <si>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</si>
  <si>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</si>
  <si>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</si>
  <si>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</si>
  <si>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</si>
  <si>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</si>
  <si>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</si>
  <si>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</si>
  <si>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</si>
  <si>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</si>
  <si>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</si>
  <si>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</si>
  <si>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</si>
  <si>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</si>
  <si>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</si>
  <si>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</si>
  <si>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</si>
  <si>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</si>
  <si>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</si>
  <si>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</si>
  <si>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</si>
  <si>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</si>
  <si>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</si>
  <si>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</si>
  <si>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</si>
  <si>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</si>
  <si>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</si>
  <si>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</si>
  <si>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</si>
  <si>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</si>
  <si>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</si>
  <si>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</si>
  <si>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</si>
  <si>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</si>
  <si>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</si>
  <si>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</si>
  <si>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</si>
  <si>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</si>
  <si>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</si>
  <si>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</si>
  <si>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</si>
  <si>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</si>
  <si>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</si>
  <si>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</si>
  <si>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</si>
  <si>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</si>
  <si>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</si>
  <si>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</si>
  <si>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</si>
  <si>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</si>
  <si>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</si>
  <si>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</si>
  <si>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</si>
  <si>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</si>
  <si>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</si>
  <si>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</si>
  <si>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</si>
  <si>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</si>
  <si>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</si>
  <si>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</si>
  <si>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</si>
  <si>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</si>
  <si>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</si>
  <si>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</si>
  <si>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</si>
  <si>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</si>
  <si>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</si>
  <si>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</si>
  <si>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</si>
  <si>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</si>
  <si>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</si>
  <si>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</si>
  <si>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</si>
  <si>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</si>
  <si>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</si>
  <si>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</si>
  <si>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</si>
  <si>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</si>
  <si>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</si>
  <si>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</si>
  <si>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</si>
  <si>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</si>
  <si>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</si>
  <si>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</si>
  <si>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</si>
  <si>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</si>
  <si>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</si>
  <si>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</si>
  <si>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</si>
  <si>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</si>
  <si>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</si>
  <si>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</si>
  <si>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</si>
  <si>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</si>
  <si>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</si>
  <si>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</si>
  <si>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</si>
  <si>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</si>
  <si>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</si>
  <si>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</si>
  <si>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</si>
  <si>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</si>
  <si>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</si>
  <si>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</si>
  <si>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</si>
  <si>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</si>
  <si>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</si>
  <si>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</si>
  <si>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</si>
  <si>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</si>
  <si>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</si>
  <si>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</si>
  <si>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</si>
  <si>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</si>
  <si>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</si>
  <si>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</si>
  <si>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</si>
  <si>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</si>
  <si>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</si>
  <si>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</si>
  <si>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</si>
  <si>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</si>
  <si>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</si>
  <si>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</si>
  <si>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</si>
  <si>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</si>
  <si>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</si>
  <si>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</si>
  <si>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</si>
  <si>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</si>
  <si>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</si>
  <si>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</si>
  <si>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</si>
  <si>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</si>
  <si>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</si>
  <si>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</si>
  <si>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</si>
  <si>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</si>
  <si>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</si>
  <si>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</si>
  <si>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</si>
  <si>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</si>
  <si>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</si>
  <si>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</si>
  <si>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</si>
  <si>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</si>
  <si>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</si>
  <si>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</si>
  <si>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</si>
  <si>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</si>
  <si>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</si>
  <si>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</si>
  <si>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</si>
  <si>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</si>
  <si>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</si>
  <si>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</si>
  <si>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</si>
  <si>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</si>
  <si>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</si>
  <si>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</si>
  <si>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</si>
  <si>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</si>
  <si>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</si>
  <si>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</si>
  <si>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</si>
  <si>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</si>
  <si>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</si>
  <si>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</si>
  <si>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</si>
  <si>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</si>
  <si>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</si>
  <si>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</si>
  <si>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</si>
  <si>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</si>
  <si>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</si>
  <si>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</si>
  <si>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</si>
  <si>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</si>
  <si>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</si>
  <si>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</si>
  <si>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</si>
  <si>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</si>
  <si>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</si>
  <si>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</si>
  <si>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</si>
  <si>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</si>
  <si>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</si>
  <si>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</si>
  <si>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</si>
  <si>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</si>
  <si>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</si>
  <si>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</si>
  <si>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</si>
  <si>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</si>
  <si>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</si>
  <si>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</si>
  <si>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</si>
  <si>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</si>
  <si>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</si>
  <si>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</si>
  <si>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</si>
  <si>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</si>
  <si>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</si>
  <si>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</si>
  <si>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</si>
  <si>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</si>
  <si>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</si>
  <si>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</si>
  <si>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</si>
  <si>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</si>
  <si>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</si>
  <si>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</si>
  <si>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</si>
  <si>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</si>
  <si>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</si>
  <si>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</si>
  <si>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</si>
  <si>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</si>
  <si>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</si>
  <si>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</si>
  <si>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</si>
  <si>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</si>
  <si>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</si>
  <si>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</si>
  <si>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</si>
  <si>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</si>
  <si>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</si>
  <si>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</si>
  <si>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</si>
  <si>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</si>
  <si>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</si>
  <si>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</si>
  <si>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</si>
  <si>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</si>
  <si>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</si>
  <si>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</si>
  <si>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</si>
  <si>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</si>
  <si>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</si>
  <si>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</si>
  <si>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</si>
  <si>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</si>
  <si>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</si>
  <si>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</si>
  <si>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</si>
  <si>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</si>
  <si>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</si>
  <si>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</si>
  <si>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</si>
  <si>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</si>
  <si>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</si>
  <si>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</si>
  <si>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</si>
  <si>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</si>
  <si>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</si>
  <si>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</si>
  <si>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</si>
  <si>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</si>
  <si>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</si>
  <si>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</si>
  <si>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</si>
  <si>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</si>
  <si>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</si>
  <si>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</si>
  <si>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</si>
  <si>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</si>
  <si>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</si>
  <si>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</si>
  <si>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</si>
  <si>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</si>
  <si>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</si>
  <si>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</si>
  <si>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</si>
  <si>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</si>
  <si>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</si>
  <si>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</si>
  <si>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</si>
  <si>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</si>
  <si>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</si>
  <si>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</si>
  <si>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</si>
  <si>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</si>
  <si>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</si>
  <si>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</si>
  <si>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</si>
  <si>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</si>
  <si>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</si>
  <si>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</si>
  <si>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</si>
  <si>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</si>
  <si>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</si>
  <si>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</si>
  <si>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</si>
  <si>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</si>
  <si>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</si>
  <si>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</si>
  <si>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</si>
  <si>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</si>
  <si>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</si>
  <si>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</si>
  <si>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</si>
  <si>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</si>
  <si>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</si>
  <si>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</si>
  <si>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</si>
  <si>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</si>
  <si>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</si>
  <si>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</si>
  <si>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</si>
  <si>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</si>
  <si>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</si>
  <si>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</si>
  <si>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</si>
  <si>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</si>
  <si>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</si>
  <si>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</si>
  <si>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</si>
  <si>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</si>
  <si>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</si>
  <si>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</si>
  <si>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</si>
  <si>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</si>
  <si>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</si>
  <si>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</si>
  <si>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</si>
  <si>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</si>
  <si>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</si>
  <si>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</si>
  <si>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</si>
  <si>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</si>
  <si>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</si>
  <si>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</si>
  <si>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</si>
  <si>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</si>
  <si>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</si>
  <si>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</si>
  <si>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</si>
  <si>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</si>
  <si>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</si>
  <si>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</si>
  <si>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</si>
  <si>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</si>
  <si>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</si>
  <si>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</si>
  <si>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</si>
  <si>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</si>
  <si>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</si>
  <si>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</si>
  <si>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</si>
  <si>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</si>
  <si>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</si>
  <si>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</si>
  <si>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</si>
  <si>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</si>
  <si>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</si>
  <si>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</si>
  <si>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</si>
  <si>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</si>
  <si>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</si>
  <si>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</si>
  <si>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</si>
  <si>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</si>
  <si>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</si>
  <si>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</si>
  <si>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</si>
  <si>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</si>
  <si>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</si>
  <si>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</si>
  <si>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</si>
  <si>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</si>
  <si>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</si>
  <si>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</si>
  <si>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</si>
  <si>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</si>
  <si>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</si>
  <si>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</si>
  <si>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</si>
  <si>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</si>
  <si>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</si>
  <si>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</si>
  <si>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</si>
  <si>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</si>
  <si>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</si>
  <si>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</si>
  <si>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</si>
  <si>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</si>
  <si>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</si>
  <si>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</si>
  <si>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</si>
  <si>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</si>
  <si>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</si>
  <si>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</si>
  <si>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</si>
  <si>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</si>
  <si>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</si>
  <si>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</si>
  <si>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</si>
  <si>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</si>
  <si>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</si>
  <si>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</si>
  <si>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</si>
  <si>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</si>
  <si>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</si>
  <si>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</si>
  <si>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</si>
  <si>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</si>
  <si>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</si>
  <si>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</si>
  <si>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</si>
  <si>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</si>
  <si>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</si>
  <si>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</si>
  <si>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</si>
  <si>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</si>
  <si>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</si>
  <si>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</si>
  <si>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</si>
  <si>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</si>
  <si>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</si>
  <si>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</si>
  <si>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</si>
  <si>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</si>
  <si>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</si>
  <si>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</si>
  <si>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</si>
  <si>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</si>
  <si>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</si>
  <si>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</si>
  <si>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</si>
  <si>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</si>
  <si>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</si>
  <si>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</si>
  <si>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</si>
  <si>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</si>
  <si>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</si>
  <si>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</si>
  <si>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</si>
  <si>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</si>
  <si>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</si>
  <si>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</si>
  <si>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</si>
  <si>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</si>
  <si>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</si>
  <si>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</si>
  <si>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</si>
  <si>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</si>
  <si>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</si>
  <si>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</si>
  <si>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</si>
  <si>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</si>
  <si>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</si>
  <si>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</si>
  <si>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</si>
  <si>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</si>
  <si>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</si>
  <si>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</si>
  <si>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</si>
  <si>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</si>
  <si>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</si>
  <si>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</si>
  <si>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</si>
  <si>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</si>
  <si>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</si>
  <si>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</si>
  <si>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</si>
  <si>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</si>
  <si>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</si>
  <si>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</si>
  <si>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</si>
  <si>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</si>
  <si>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</si>
  <si>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</si>
  <si>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</si>
  <si>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</si>
  <si>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</si>
  <si>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</si>
  <si>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</si>
  <si>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</si>
  <si>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</si>
  <si>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</si>
  <si>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</si>
  <si>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</si>
  <si>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</si>
  <si>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</si>
  <si>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</si>
  <si>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</si>
  <si>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</si>
  <si>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</si>
  <si>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</si>
  <si>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</si>
  <si>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</si>
  <si>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</si>
  <si>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</si>
  <si>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</si>
  <si>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</si>
  <si>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</si>
  <si>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</si>
  <si>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</si>
  <si>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</si>
  <si>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</si>
  <si>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</si>
  <si>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</si>
  <si>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</si>
  <si>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</si>
  <si>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</si>
  <si>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</si>
  <si>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</si>
  <si>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</si>
  <si>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</si>
  <si>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</si>
  <si>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</si>
  <si>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</si>
  <si>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</si>
  <si>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</si>
  <si>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</si>
  <si>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</si>
  <si>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</si>
  <si>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</si>
  <si>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</si>
  <si>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</si>
  <si>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</si>
  <si>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</si>
  <si>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</si>
  <si>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</si>
  <si>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</si>
  <si>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</si>
  <si>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</si>
  <si>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</si>
  <si>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</si>
  <si>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</si>
  <si>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</si>
  <si>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</si>
  <si>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</si>
  <si>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</si>
  <si>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</si>
  <si>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</si>
  <si>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</si>
  <si>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</si>
  <si>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</si>
  <si>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</si>
  <si>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</si>
  <si>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</si>
  <si>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</si>
  <si>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</si>
  <si>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</si>
  <si>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</si>
  <si>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</si>
  <si>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</si>
  <si>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</si>
  <si>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</si>
  <si>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</si>
  <si>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</si>
  <si>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</si>
  <si>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</si>
  <si>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</si>
  <si>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</si>
  <si>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</si>
  <si>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</si>
  <si>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</si>
  <si>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</si>
  <si>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</si>
  <si>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</si>
  <si>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</si>
  <si>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</si>
  <si>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</si>
  <si>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</si>
  <si>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</si>
  <si>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</si>
  <si>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</si>
  <si>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</si>
  <si>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</si>
  <si>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</si>
  <si>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</si>
  <si>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</si>
  <si>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</si>
  <si>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</si>
  <si>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</si>
  <si>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</si>
  <si>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</si>
  <si>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</si>
  <si>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</si>
  <si>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</si>
  <si>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</si>
  <si>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</si>
  <si>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</si>
  <si>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</si>
  <si>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</si>
  <si>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</si>
  <si>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</si>
  <si>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</si>
  <si>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</si>
  <si>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</si>
  <si>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</si>
  <si>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</si>
  <si>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</si>
  <si>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</si>
  <si>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</si>
  <si>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</si>
  <si>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</si>
  <si>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</si>
  <si>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</si>
  <si>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</si>
  <si>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</si>
  <si>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</si>
  <si>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</si>
  <si>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</si>
  <si>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</si>
  <si>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</si>
  <si>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</si>
  <si>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</si>
  <si>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</si>
  <si>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</si>
  <si>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</si>
  <si>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</si>
  <si>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</si>
  <si>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</si>
  <si>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</si>
  <si>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</si>
  <si>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</si>
  <si>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</si>
  <si>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</si>
  <si>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</si>
  <si>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</si>
  <si>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</si>
  <si>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</si>
  <si>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</si>
  <si>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</si>
  <si>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</si>
  <si>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</si>
  <si>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</si>
  <si>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</si>
  <si>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</si>
  <si>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</si>
  <si>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</si>
  <si>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</si>
  <si>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</si>
  <si>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</si>
  <si>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</si>
  <si>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</si>
  <si>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</si>
  <si>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</si>
  <si>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</si>
  <si>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</si>
  <si>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</si>
  <si>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</si>
  <si>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</si>
  <si>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</si>
  <si>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</si>
  <si>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</si>
  <si>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</si>
  <si>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</si>
  <si>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</si>
  <si>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</si>
  <si>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</si>
  <si>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</si>
  <si>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</si>
  <si>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</si>
  <si>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</si>
  <si>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</si>
  <si>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</si>
  <si>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</si>
  <si>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</si>
  <si>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</si>
  <si>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</si>
  <si>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</si>
  <si>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</si>
  <si>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</si>
  <si>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</si>
  <si>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</si>
  <si>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</si>
  <si>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</si>
  <si>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</si>
  <si>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</si>
  <si>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</si>
  <si>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</si>
  <si>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</si>
  <si>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</si>
  <si>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</si>
  <si>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</si>
  <si>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</si>
  <si>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</si>
  <si>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</si>
  <si>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</si>
  <si>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</si>
  <si>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</si>
  <si>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</si>
  <si>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</si>
  <si>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</si>
  <si>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</si>
  <si>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</si>
  <si>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</si>
  <si>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</si>
  <si>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</si>
  <si>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</si>
  <si>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</si>
  <si>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</si>
  <si>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</si>
  <si>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</si>
  <si>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</si>
  <si>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</si>
  <si>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</si>
  <si>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</si>
  <si>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</si>
  <si>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</si>
  <si>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</si>
  <si>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</si>
  <si>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</si>
  <si>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</si>
  <si>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</si>
  <si>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</si>
  <si>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</si>
  <si>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</si>
  <si>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</si>
  <si>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</si>
  <si>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</si>
  <si>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</si>
  <si>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</si>
  <si>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</si>
  <si>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</si>
  <si>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</si>
  <si>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</si>
  <si>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</si>
  <si>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</si>
  <si>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</si>
  <si>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</si>
  <si>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</si>
  <si>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</si>
  <si>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</si>
  <si>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</si>
  <si>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</si>
  <si>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</si>
  <si>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</si>
  <si>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</si>
  <si>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</si>
  <si>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</si>
  <si>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</si>
  <si>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</si>
  <si>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</si>
  <si>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</si>
  <si>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</si>
  <si>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</si>
  <si>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</si>
  <si>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</si>
  <si>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</si>
  <si>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</si>
  <si>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</si>
  <si>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</si>
  <si>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</si>
  <si>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</si>
  <si>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</si>
  <si>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</si>
  <si>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</si>
  <si>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</si>
  <si>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</si>
  <si>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</si>
  <si>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</si>
  <si>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</si>
  <si>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</si>
  <si>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</si>
  <si>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</si>
  <si>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</si>
  <si>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</si>
  <si>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</si>
  <si>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</si>
  <si>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</si>
  <si>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</si>
  <si>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</si>
  <si>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</si>
  <si>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</si>
  <si>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</si>
  <si>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</si>
  <si>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</si>
  <si>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</si>
  <si>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</si>
  <si>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</si>
  <si>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</si>
  <si>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</si>
  <si>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</si>
  <si>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</si>
  <si>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</si>
  <si>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</si>
  <si>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</si>
  <si>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</si>
  <si>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</si>
  <si>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</si>
  <si>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</si>
  <si>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</si>
  <si>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</si>
  <si>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</si>
  <si>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</si>
  <si>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</si>
  <si>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</si>
  <si>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</si>
  <si>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</si>
  <si>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</si>
  <si>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</si>
  <si>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</si>
  <si>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</si>
  <si>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</si>
  <si>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</si>
  <si>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</si>
  <si>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</si>
  <si>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</si>
  <si>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</si>
  <si>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</si>
  <si>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</si>
  <si>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</si>
  <si>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</si>
  <si>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</si>
  <si>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</si>
  <si>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</si>
  <si>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</si>
  <si>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</si>
  <si>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</si>
  <si>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</si>
  <si>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</si>
  <si>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</si>
  <si>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</si>
  <si>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</si>
  <si>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</si>
  <si>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</si>
  <si>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</si>
  <si>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</si>
  <si>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</si>
  <si>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</si>
  <si>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</si>
  <si>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</si>
  <si>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</si>
  <si>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</si>
  <si>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</si>
  <si>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</si>
  <si>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</si>
  <si>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</si>
  <si>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</si>
  <si>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</si>
  <si>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</si>
  <si>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</si>
  <si>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</si>
  <si>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</si>
  <si>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</si>
  <si>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</si>
  <si>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</si>
  <si>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</si>
  <si>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</si>
  <si>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</si>
  <si>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</si>
  <si>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</si>
  <si>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</si>
  <si>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</si>
  <si>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</si>
  <si>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</si>
  <si>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</si>
  <si>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</si>
  <si>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</si>
  <si>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</si>
  <si>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</si>
  <si>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</si>
  <si>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</si>
  <si>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</si>
  <si>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</si>
  <si>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</si>
  <si>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</si>
  <si>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</si>
  <si>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</si>
  <si>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</si>
  <si>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</si>
  <si>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</si>
  <si>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</si>
  <si>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</si>
  <si>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</si>
  <si>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</si>
  <si>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</si>
  <si>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</si>
  <si>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</si>
  <si>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</si>
  <si>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</si>
  <si>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</si>
  <si>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</si>
  <si>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</si>
  <si>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</si>
  <si>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</si>
  <si>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</si>
  <si>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</si>
  <si>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</si>
  <si>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</si>
  <si>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</si>
  <si>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</si>
  <si>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</si>
  <si>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</si>
  <si>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</si>
  <si>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</si>
  <si>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</si>
  <si>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</si>
  <si>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</si>
  <si>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</si>
  <si>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</si>
  <si>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</si>
  <si>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</si>
  <si>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</si>
  <si>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</si>
  <si>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</si>
  <si>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</si>
  <si>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</si>
  <si>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</si>
  <si>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</si>
  <si>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</si>
  <si>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</si>
  <si>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</si>
  <si>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</si>
  <si>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</si>
  <si>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</si>
  <si>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</si>
  <si>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</si>
  <si>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</si>
  <si>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</si>
  <si>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</si>
  <si>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</si>
  <si>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</si>
  <si>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</si>
  <si>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</si>
  <si>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</si>
  <si>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</si>
  <si>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</si>
  <si>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</si>
  <si>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</si>
  <si>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</si>
  <si>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</si>
  <si>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</si>
  <si>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</si>
  <si>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</si>
  <si>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</si>
  <si>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</si>
  <si>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</si>
  <si>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</si>
  <si>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</si>
  <si>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</si>
  <si>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</si>
  <si>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</si>
  <si>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</si>
  <si>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</si>
  <si>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</si>
  <si>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</si>
  <si>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</si>
  <si>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</si>
  <si>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</si>
  <si>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</si>
  <si>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</si>
  <si>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</si>
  <si>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</si>
  <si>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</si>
  <si>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</si>
  <si>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</si>
  <si>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</si>
  <si>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</si>
  <si>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</si>
  <si>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</si>
  <si>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</si>
  <si>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</si>
  <si>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</si>
  <si>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</si>
  <si>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</si>
  <si>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</si>
  <si>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</si>
  <si>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</si>
  <si>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</si>
  <si>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</si>
  <si>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</si>
  <si>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</si>
  <si>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</si>
  <si>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</si>
  <si>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</si>
  <si>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</si>
  <si>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</si>
  <si>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</si>
  <si>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</si>
  <si>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</si>
  <si>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</si>
  <si>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</si>
  <si>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</si>
  <si>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</si>
  <si>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</si>
  <si>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</si>
  <si>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</si>
  <si>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</si>
  <si>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</si>
  <si>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</si>
  <si>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</si>
  <si>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</si>
  <si>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</si>
  <si>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</si>
  <si>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</si>
  <si>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</si>
  <si>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</si>
  <si>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</si>
  <si>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</si>
  <si>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</si>
  <si>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</si>
  <si>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</si>
  <si>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</si>
  <si>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</si>
  <si>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</si>
  <si>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</si>
  <si>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</si>
  <si>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</si>
  <si>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</si>
  <si>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</si>
  <si>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</si>
  <si>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</si>
  <si>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</si>
  <si>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</si>
  <si>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</si>
  <si>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</si>
  <si>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</si>
  <si>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</si>
  <si>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</si>
  <si>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</si>
  <si>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</si>
  <si>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</si>
  <si>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</si>
  <si>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</si>
  <si>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</si>
  <si>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</si>
  <si>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</si>
  <si>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</si>
  <si>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</si>
  <si>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</si>
  <si>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</si>
  <si>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</si>
  <si>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</si>
  <si>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</si>
  <si>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</si>
  <si>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</si>
  <si>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</si>
  <si>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</si>
  <si>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</si>
  <si>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</si>
  <si>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</si>
  <si>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</si>
  <si>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</si>
  <si>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</si>
  <si>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</si>
  <si>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</si>
  <si>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</si>
  <si>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</si>
  <si>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</si>
  <si>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</si>
  <si>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</si>
  <si>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</si>
  <si>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</si>
  <si>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</si>
  <si>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</si>
  <si>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</si>
  <si>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</si>
  <si>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</si>
  <si>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</si>
  <si>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</si>
  <si>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</si>
  <si>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</si>
  <si>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</si>
  <si>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</si>
  <si>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</si>
  <si>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</si>
  <si>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</si>
  <si>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</si>
  <si>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</si>
  <si>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</si>
  <si>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</si>
  <si>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</si>
  <si>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</si>
  <si>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</si>
  <si>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</si>
  <si>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</si>
  <si>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</si>
  <si>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</si>
  <si>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</si>
  <si>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</si>
  <si>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</si>
  <si>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</si>
  <si>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</si>
  <si>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</si>
  <si>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</si>
  <si>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</si>
  <si>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</si>
  <si>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</si>
  <si>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</si>
  <si>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</si>
  <si>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</si>
  <si>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</si>
  <si>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</si>
  <si>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</si>
  <si>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</si>
  <si>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</si>
  <si>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</si>
  <si>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</si>
  <si>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</si>
  <si>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</si>
  <si>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</si>
  <si>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</si>
  <si>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</si>
  <si>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</si>
  <si>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</si>
  <si>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</si>
  <si>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</si>
  <si>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</si>
  <si>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</si>
  <si>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</si>
  <si>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</si>
  <si>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</si>
  <si>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</si>
  <si>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</si>
  <si>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</si>
  <si>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</si>
  <si>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</si>
  <si>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</si>
  <si>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</si>
  <si>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</si>
  <si>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</si>
  <si>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</si>
  <si>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</si>
  <si>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</si>
  <si>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</si>
  <si>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</si>
  <si>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</si>
  <si>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</si>
  <si>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</si>
  <si>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</si>
  <si>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</si>
  <si>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</si>
  <si>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</si>
  <si>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</si>
  <si>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</si>
  <si>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</si>
  <si>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</si>
  <si>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</si>
  <si>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</si>
  <si>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</si>
  <si>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</si>
  <si>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</si>
  <si>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</si>
  <si>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</si>
  <si>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</si>
  <si>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</si>
  <si>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</si>
  <si>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</si>
  <si>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</si>
  <si>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</si>
  <si>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</si>
  <si>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</si>
  <si>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</si>
  <si>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</si>
  <si>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</si>
  <si>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</si>
  <si>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</si>
  <si>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</si>
  <si>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</si>
  <si>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</si>
  <si>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</si>
  <si>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</si>
  <si>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</si>
  <si>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</si>
  <si>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</si>
  <si>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</si>
  <si>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</si>
  <si>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</si>
  <si>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</si>
  <si>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</si>
  <si>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</si>
  <si>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</si>
  <si>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</si>
  <si>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</si>
  <si>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</si>
  <si>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</si>
  <si>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</si>
  <si>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</si>
  <si>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</si>
  <si>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</si>
  <si>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</si>
  <si>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</si>
  <si>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</si>
  <si>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</si>
  <si>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</si>
  <si>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</si>
  <si>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</si>
  <si>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</si>
  <si>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</si>
  <si>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</si>
  <si>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</si>
  <si>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</si>
  <si>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</si>
  <si>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</si>
  <si>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</si>
  <si>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</si>
  <si>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</si>
  <si>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</si>
  <si>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</si>
  <si>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</si>
  <si>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</si>
  <si>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</si>
  <si>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</si>
  <si>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</si>
  <si>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</si>
  <si>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</si>
  <si>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</si>
  <si>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</si>
  <si>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</si>
  <si>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</si>
  <si>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</si>
  <si>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</si>
  <si>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</si>
  <si>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</si>
  <si>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</si>
  <si>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</si>
  <si>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</si>
  <si>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</si>
  <si>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</si>
  <si>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</si>
  <si>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</si>
  <si>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</si>
  <si>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</si>
  <si>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</si>
  <si>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</si>
  <si>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</si>
  <si>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</si>
  <si>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</si>
  <si>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</si>
  <si>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</si>
  <si>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</si>
  <si>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</si>
  <si>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</si>
  <si>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</si>
  <si>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</si>
  <si>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</si>
  <si>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</si>
  <si>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</si>
  <si>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</si>
  <si>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</si>
  <si>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</si>
  <si>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</si>
  <si>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</si>
  <si>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</si>
  <si>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</si>
  <si>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</si>
  <si>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</si>
  <si>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</si>
  <si>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</si>
  <si>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</si>
  <si>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</si>
  <si>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</si>
  <si>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</si>
  <si>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</si>
  <si>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</si>
  <si>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</si>
  <si>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</si>
  <si>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</si>
  <si>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</si>
  <si>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</si>
  <si>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</si>
  <si>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</si>
  <si>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</si>
  <si>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</si>
  <si>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</si>
  <si>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</si>
  <si>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</si>
  <si>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</si>
  <si>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</si>
  <si>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</si>
  <si>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</si>
  <si>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</si>
  <si>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</si>
  <si>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</si>
  <si>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</si>
  <si>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</si>
  <si>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</si>
  <si>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</si>
  <si>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</si>
  <si>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</si>
  <si>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</si>
  <si>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</si>
  <si>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</si>
  <si>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</si>
  <si>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</si>
  <si>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</si>
  <si>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</si>
  <si>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</si>
  <si>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</si>
  <si>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</si>
  <si>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</si>
  <si>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</si>
  <si>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</si>
  <si>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</si>
  <si>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</si>
  <si>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</si>
  <si>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</si>
  <si>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</si>
  <si>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</si>
  <si>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</si>
  <si>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</si>
  <si>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</si>
  <si>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</si>
  <si>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</si>
  <si>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</si>
  <si>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</si>
  <si>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</si>
  <si>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</si>
  <si>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</si>
  <si>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</si>
  <si>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</si>
  <si>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</si>
  <si>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</si>
  <si>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</si>
  <si>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</si>
  <si>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</si>
  <si>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</si>
  <si>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</si>
  <si>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</si>
  <si>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</si>
  <si>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</si>
  <si>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</si>
  <si>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</si>
  <si>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</si>
  <si>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</si>
  <si>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</si>
  <si>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</si>
  <si>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</si>
  <si>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</si>
  <si>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</si>
  <si>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</si>
  <si>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</si>
  <si>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</si>
  <si>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</si>
  <si>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</si>
  <si>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</si>
  <si>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</si>
  <si>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</si>
  <si>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</si>
  <si>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</si>
  <si>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</si>
  <si>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</si>
  <si>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</si>
  <si>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</si>
  <si>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</si>
  <si>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</si>
  <si>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</si>
  <si>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</si>
  <si>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</si>
  <si>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</si>
  <si>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</si>
  <si>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</si>
  <si>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</si>
  <si>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</si>
  <si>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</si>
  <si>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</si>
  <si>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</si>
  <si>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</si>
  <si>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</si>
  <si>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</si>
  <si>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</si>
  <si>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</si>
  <si>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</si>
  <si>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</si>
  <si>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</si>
  <si>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</si>
  <si>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</si>
  <si>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</si>
  <si>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</si>
  <si>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</si>
  <si>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</si>
  <si>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</si>
  <si>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</si>
  <si>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</si>
  <si>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</si>
  <si>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</si>
  <si>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</si>
  <si>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</si>
  <si>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</si>
  <si>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</si>
  <si>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</si>
  <si>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</si>
  <si>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</si>
  <si>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</si>
  <si>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</si>
  <si>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</si>
  <si>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</si>
  <si>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</si>
  <si>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</si>
  <si>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</si>
  <si>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</si>
  <si>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</si>
  <si>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</si>
  <si>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</si>
  <si>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</si>
  <si>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</si>
  <si>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</si>
  <si>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</si>
  <si>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</si>
  <si>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</si>
  <si>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</si>
  <si>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</si>
  <si>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</si>
  <si>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</si>
  <si>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</si>
  <si>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</si>
  <si>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</si>
  <si>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</si>
  <si>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</si>
  <si>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</si>
  <si>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</si>
  <si>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</si>
  <si>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</si>
  <si>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</si>
  <si>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</si>
  <si>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</si>
  <si>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</si>
  <si>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</si>
  <si>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</si>
  <si>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</si>
  <si>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</si>
  <si>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</si>
  <si>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</si>
  <si>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</si>
  <si>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</si>
  <si>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</si>
  <si>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</si>
  <si>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</si>
  <si>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</si>
  <si>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</si>
  <si>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</si>
  <si>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</si>
  <si>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</si>
  <si>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</si>
  <si>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</si>
  <si>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</si>
  <si>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</si>
  <si>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</si>
  <si>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</si>
  <si>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</si>
  <si>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</si>
  <si>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</si>
  <si>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</si>
  <si>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</si>
  <si>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</si>
  <si>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</si>
  <si>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</si>
  <si>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</si>
  <si>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</si>
  <si>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</si>
  <si>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</si>
  <si>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</si>
  <si>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</si>
  <si>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</si>
  <si>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</si>
  <si>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</si>
  <si>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</si>
  <si>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</si>
  <si>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</si>
  <si>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</si>
  <si>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</si>
  <si>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</si>
  <si>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</si>
  <si>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</si>
  <si>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</si>
  <si>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</si>
  <si>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</si>
  <si>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</si>
  <si>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</si>
  <si>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</si>
  <si>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</si>
  <si>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</si>
  <si>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</si>
  <si>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</si>
  <si>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</si>
  <si>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</si>
  <si>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</si>
  <si>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</si>
  <si>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</si>
  <si>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</si>
  <si>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</si>
  <si>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</si>
  <si>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</si>
  <si>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</si>
  <si>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</si>
  <si>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</si>
  <si>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</si>
  <si>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</si>
  <si>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</si>
  <si>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</si>
  <si>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</si>
  <si>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</si>
  <si>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</si>
  <si>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</si>
  <si>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</si>
  <si>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</si>
  <si>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</si>
  <si>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</si>
  <si>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</si>
  <si>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</si>
  <si>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</si>
  <si>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</si>
  <si>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</si>
  <si>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</si>
  <si>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</si>
  <si>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</si>
  <si>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</si>
  <si>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</si>
  <si>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</si>
  <si>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</si>
  <si>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</si>
  <si>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</si>
  <si>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</si>
  <si>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</si>
  <si>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</si>
  <si>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</si>
  <si>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</si>
  <si>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</si>
  <si>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</si>
  <si>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</si>
  <si>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</si>
  <si>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</si>
  <si>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</si>
  <si>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</si>
  <si>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</si>
  <si>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</si>
  <si>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</si>
  <si>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</si>
  <si>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</si>
  <si>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</si>
  <si>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</si>
  <si>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</si>
  <si>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</si>
  <si>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</si>
  <si>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</si>
  <si>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</si>
  <si>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</si>
  <si>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</si>
  <si>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</si>
  <si>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</si>
  <si>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</si>
  <si>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</si>
  <si>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</si>
  <si>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</si>
  <si>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</si>
  <si>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</si>
  <si>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</si>
  <si>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</si>
  <si>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</si>
  <si>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</si>
  <si>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</si>
  <si>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</si>
  <si>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</si>
  <si>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</si>
  <si>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</si>
  <si>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</si>
  <si>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</si>
  <si>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</si>
  <si>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</si>
  <si>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</si>
  <si>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</si>
  <si>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</si>
  <si>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</si>
  <si>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</si>
  <si>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</si>
  <si>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</si>
  <si>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</si>
  <si>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</si>
  <si>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</si>
  <si>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</si>
  <si>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</si>
  <si>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</si>
  <si>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</si>
  <si>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</si>
  <si>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</si>
  <si>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</si>
  <si>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</si>
  <si>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</si>
  <si>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</si>
  <si>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</si>
  <si>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</si>
  <si>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</si>
  <si>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</si>
  <si>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</si>
  <si>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</si>
  <si>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</si>
  <si>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</si>
  <si>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</si>
  <si>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</si>
  <si>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</si>
  <si>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</si>
  <si>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</si>
  <si>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</si>
  <si>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</si>
  <si>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</si>
  <si>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</si>
  <si>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</si>
  <si>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</si>
  <si>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</si>
  <si>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</si>
  <si>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</si>
  <si>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</si>
  <si>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</si>
  <si>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</si>
  <si>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</si>
  <si>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</si>
  <si>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</si>
  <si>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</si>
  <si>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</si>
  <si>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</si>
  <si>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</si>
  <si>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</si>
  <si>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</si>
  <si>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</si>
  <si>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</si>
  <si>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</si>
  <si>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</si>
  <si>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</si>
  <si>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</si>
  <si>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</si>
  <si>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</si>
  <si>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</si>
  <si>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</si>
  <si>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</si>
  <si>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</si>
  <si>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</si>
  <si>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</si>
  <si>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</si>
  <si>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</si>
  <si>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</si>
  <si>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</si>
  <si>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</si>
  <si>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</si>
  <si>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</si>
  <si>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</si>
  <si>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</si>
  <si>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</si>
  <si>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</si>
  <si>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</si>
  <si>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</si>
  <si>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</si>
  <si>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</si>
  <si>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</si>
  <si>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</si>
  <si>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</si>
  <si>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</si>
  <si>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</si>
  <si>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</si>
  <si>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</si>
  <si>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</si>
  <si>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</si>
  <si>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</si>
  <si>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</si>
  <si>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</si>
  <si>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</si>
  <si>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</si>
  <si>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</si>
  <si>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</si>
  <si>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</si>
  <si>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</si>
  <si>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</si>
  <si>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</si>
  <si>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</si>
  <si>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</si>
  <si>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</si>
  <si>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</si>
  <si>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</si>
  <si>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</si>
  <si>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</si>
  <si>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</si>
  <si>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</si>
  <si>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</si>
  <si>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</si>
  <si>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</si>
  <si>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</si>
  <si>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</si>
  <si>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</si>
  <si>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</si>
  <si>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</si>
  <si>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</si>
  <si>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</si>
  <si>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</si>
  <si>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</si>
  <si>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</si>
  <si>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</si>
  <si>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</si>
  <si>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</si>
  <si>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</si>
  <si>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</si>
  <si>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</si>
  <si>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</si>
  <si>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</si>
  <si>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</si>
  <si>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</si>
  <si>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</si>
  <si>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</si>
  <si>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</si>
  <si>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</si>
  <si>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</si>
  <si>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</si>
  <si>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</si>
  <si>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</si>
  <si>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</si>
  <si>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</si>
  <si>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</si>
  <si>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</si>
  <si>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</si>
  <si>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</si>
  <si>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</si>
  <si>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</si>
  <si>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</si>
  <si>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</si>
  <si>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</si>
  <si>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</si>
  <si>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</si>
  <si>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</si>
  <si>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</si>
  <si>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</si>
  <si>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</si>
  <si>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</si>
  <si>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</si>
  <si>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</si>
  <si>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</si>
  <si>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</si>
  <si>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</si>
  <si>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</si>
  <si>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</si>
  <si>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</si>
  <si>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</si>
  <si>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</si>
  <si>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</si>
  <si>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</si>
  <si>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</si>
  <si>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</si>
  <si>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</si>
  <si>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</si>
  <si>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</si>
  <si>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</si>
  <si>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</si>
  <si>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</si>
  <si>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</si>
  <si>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</si>
  <si>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</si>
  <si>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</si>
  <si>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</si>
  <si>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</si>
  <si>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</si>
  <si>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</si>
  <si>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</si>
  <si>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</si>
  <si>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</si>
  <si>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</si>
  <si>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</si>
  <si>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</si>
  <si>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</si>
  <si>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</si>
  <si>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</si>
  <si>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</si>
  <si>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</si>
  <si>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</si>
  <si>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</si>
  <si>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</si>
  <si>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</si>
  <si>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</si>
  <si>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</si>
  <si>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</si>
  <si>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</si>
  <si>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</si>
  <si>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</si>
  <si>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</si>
  <si>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</si>
  <si>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</si>
  <si>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</si>
  <si>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</si>
  <si>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</si>
  <si>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</si>
  <si>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</si>
  <si>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</si>
  <si>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</si>
  <si>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</si>
  <si>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</si>
  <si>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</si>
  <si>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</si>
  <si>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</si>
  <si>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</si>
  <si>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</si>
  <si>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</si>
  <si>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</si>
  <si>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</si>
  <si>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</si>
  <si>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</si>
  <si>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</si>
  <si>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</si>
  <si>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</si>
  <si>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</si>
  <si>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</si>
  <si>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</si>
  <si>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</si>
  <si>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</si>
  <si>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</si>
  <si>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</si>
  <si>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</si>
  <si>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</si>
  <si>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</si>
  <si>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</si>
  <si>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</si>
  <si>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</si>
  <si>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</si>
  <si>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</si>
  <si>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</si>
  <si>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</si>
  <si>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</si>
  <si>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</si>
  <si>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</si>
  <si>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</si>
  <si>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</si>
  <si>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</si>
  <si>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</si>
  <si>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</si>
  <si>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</si>
  <si>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</si>
  <si>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</si>
  <si>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</si>
  <si>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</si>
  <si>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</si>
  <si>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</si>
  <si>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</si>
  <si>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</si>
  <si>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</si>
  <si>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</si>
  <si>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</si>
  <si>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</si>
  <si>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</si>
  <si>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</si>
  <si>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</si>
  <si>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</si>
  <si>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</si>
  <si>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</si>
  <si>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</si>
  <si>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</si>
  <si>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</si>
  <si>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</si>
  <si>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</si>
  <si>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</si>
  <si>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</si>
  <si>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</si>
  <si>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</si>
  <si>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</si>
  <si>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</si>
  <si>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</si>
  <si>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</si>
  <si>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</si>
  <si>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</si>
  <si>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</si>
  <si>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</si>
  <si>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</si>
  <si>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</si>
  <si>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</si>
  <si>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</si>
  <si>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</si>
  <si>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</si>
  <si>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</si>
  <si>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</si>
  <si>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</si>
  <si>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</si>
  <si>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</si>
  <si>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</si>
  <si>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</si>
  <si>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</si>
  <si>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</si>
  <si>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</si>
  <si>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</si>
  <si>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</si>
  <si>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</si>
  <si>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</si>
  <si>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</si>
  <si>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</si>
  <si>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</si>
  <si>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</si>
  <si>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</si>
  <si>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</si>
  <si>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</si>
  <si>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</si>
  <si>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</si>
  <si>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</si>
  <si>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</si>
  <si>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</si>
  <si>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</si>
  <si>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</si>
  <si>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</si>
  <si>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</si>
  <si>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</si>
  <si>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</si>
  <si>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</si>
  <si>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</si>
  <si>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</si>
  <si>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</si>
  <si>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</si>
  <si>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</si>
  <si>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</si>
  <si>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</si>
  <si>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</si>
  <si>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</si>
  <si>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</si>
  <si>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</si>
  <si>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</si>
  <si>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</si>
  <si>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</si>
  <si>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</si>
  <si>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</si>
  <si>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</si>
  <si>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</si>
  <si>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</si>
  <si>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</si>
  <si>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</si>
  <si>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</si>
  <si>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</si>
  <si>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</si>
  <si>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</si>
  <si>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</si>
  <si>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</si>
  <si>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</si>
  <si>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</si>
  <si>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</si>
  <si>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</si>
  <si>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</si>
  <si>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</si>
  <si>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</si>
  <si>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</si>
  <si>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</si>
  <si>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</si>
  <si>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</si>
  <si>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</si>
  <si>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</si>
  <si>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</si>
  <si>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</si>
  <si>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</si>
  <si>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</si>
  <si>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</si>
  <si>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</si>
  <si>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</si>
  <si>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</si>
  <si>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</si>
  <si>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</si>
  <si>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</si>
  <si>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</si>
  <si>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</si>
  <si>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</si>
  <si>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</si>
  <si>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</si>
  <si>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</si>
  <si>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</si>
  <si>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</si>
  <si>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</si>
  <si>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</si>
  <si>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</si>
  <si>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</si>
  <si>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</si>
  <si>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</si>
  <si>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</si>
  <si>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</si>
  <si>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</si>
  <si>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</si>
  <si>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</si>
  <si>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</si>
  <si>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</si>
  <si>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</si>
  <si>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</si>
  <si>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</si>
  <si>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</si>
  <si>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</si>
  <si>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</si>
  <si>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</si>
  <si>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</si>
  <si>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</si>
  <si>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</si>
  <si>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</si>
  <si>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</si>
  <si>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</si>
  <si>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</si>
  <si>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</si>
  <si>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</si>
  <si>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</si>
  <si>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</si>
  <si>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</si>
  <si>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</si>
  <si>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</si>
  <si>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</si>
  <si>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</si>
  <si>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</si>
  <si>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</si>
  <si>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</si>
  <si>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</si>
  <si>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</si>
  <si>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</si>
  <si>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</si>
  <si>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</si>
  <si>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</si>
  <si>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</si>
  <si>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</si>
  <si>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</si>
  <si>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</si>
  <si>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</si>
  <si>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</si>
  <si>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</si>
  <si>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</si>
  <si>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</si>
  <si>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</si>
  <si>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</si>
  <si>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</si>
  <si>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</si>
  <si>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</si>
  <si>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</si>
  <si>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</si>
  <si>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</si>
  <si>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</si>
  <si>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</si>
  <si>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</si>
  <si>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</si>
  <si>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</si>
  <si>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</si>
  <si>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</si>
  <si>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</si>
  <si>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</si>
  <si>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</si>
  <si>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</si>
  <si>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</si>
  <si>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</si>
  <si>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</si>
  <si>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</si>
  <si>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</si>
  <si>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</si>
  <si>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</si>
  <si>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</si>
  <si>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</si>
  <si>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</si>
  <si>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</si>
  <si>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</si>
  <si>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</si>
  <si>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</si>
  <si>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</si>
  <si>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</si>
  <si>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</si>
  <si>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</si>
  <si>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</si>
  <si>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</si>
  <si>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</si>
  <si>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</si>
  <si>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</si>
  <si>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</si>
  <si>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</si>
  <si>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</si>
  <si>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</si>
  <si>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</si>
  <si>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</si>
  <si>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</si>
  <si>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</si>
  <si>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</si>
  <si>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</si>
  <si>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</si>
  <si>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</si>
  <si>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</si>
  <si>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</si>
  <si>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</si>
  <si>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</si>
  <si>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</si>
  <si>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</si>
  <si>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</si>
  <si>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</si>
  <si>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</si>
  <si>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</si>
  <si>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</si>
  <si>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</si>
  <si>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</si>
  <si>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</si>
  <si>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</si>
  <si>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</si>
  <si>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</si>
  <si>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</si>
  <si>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</si>
  <si>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</si>
  <si>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</si>
  <si>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</si>
  <si>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</si>
  <si>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</si>
  <si>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</si>
  <si>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</si>
  <si>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</si>
  <si>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</si>
  <si>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</si>
  <si>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</si>
  <si>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</si>
  <si>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</si>
  <si>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</si>
  <si>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</si>
  <si>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</si>
  <si>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</si>
  <si>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</si>
  <si>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</si>
  <si>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</si>
  <si>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</si>
  <si>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</si>
  <si>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</si>
  <si>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</si>
  <si>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</si>
  <si>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</si>
  <si>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</si>
  <si>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</si>
  <si>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</si>
  <si>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</si>
  <si>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</si>
  <si>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</si>
  <si>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</si>
  <si>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</si>
  <si>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</si>
  <si>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</si>
  <si>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</si>
  <si>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</si>
  <si>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</si>
  <si>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</si>
  <si>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</si>
  <si>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</si>
  <si>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</si>
  <si>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</si>
  <si>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</si>
  <si>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</si>
  <si>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</si>
  <si>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</si>
  <si>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</si>
  <si>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</si>
  <si>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</si>
  <si>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</si>
  <si>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</si>
  <si>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</si>
  <si>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</si>
  <si>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</si>
  <si>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</si>
  <si>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</si>
  <si>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</si>
  <si>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</si>
  <si>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</si>
  <si>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</si>
  <si>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</si>
  <si>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</si>
  <si>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</si>
  <si>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</si>
  <si>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</si>
  <si>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</si>
  <si>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</si>
  <si>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</si>
  <si>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</si>
  <si>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</si>
  <si>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</si>
  <si>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</si>
  <si>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</si>
  <si>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</si>
  <si>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</si>
  <si>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</si>
  <si>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</si>
  <si>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</si>
  <si>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</si>
  <si>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</si>
  <si>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</si>
  <si>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</si>
  <si>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</si>
  <si>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</si>
  <si>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</si>
  <si>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</si>
  <si>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</si>
  <si>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</si>
  <si>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</si>
  <si>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</si>
  <si>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</si>
  <si>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</si>
  <si>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</si>
  <si>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</si>
  <si>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</si>
  <si>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</si>
  <si>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</si>
  <si>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</si>
  <si>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</si>
  <si>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</si>
  <si>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</si>
  <si>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</si>
  <si>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</si>
  <si>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</si>
  <si>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</si>
  <si>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</si>
  <si>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</si>
  <si>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</si>
  <si>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</si>
  <si>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</si>
  <si>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</si>
  <si>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</si>
  <si>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</si>
  <si>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</si>
  <si>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</si>
  <si>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</si>
  <si>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</si>
  <si>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</si>
  <si>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</si>
  <si>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</si>
  <si>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</si>
  <si>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</si>
  <si>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</si>
  <si>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</si>
  <si>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</si>
  <si>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</si>
  <si>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</si>
  <si>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</si>
  <si>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</si>
  <si>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</si>
  <si>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</si>
  <si>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</si>
  <si>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</si>
  <si>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</si>
  <si>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</si>
  <si>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</si>
  <si>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</si>
  <si>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</si>
  <si>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</si>
  <si>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</si>
  <si>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</si>
  <si>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</si>
  <si>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</si>
  <si>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</si>
  <si>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</si>
  <si>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</si>
  <si>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</si>
  <si>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</si>
  <si>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</si>
  <si>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</si>
  <si>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</si>
  <si>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</si>
  <si>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</si>
  <si>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</si>
  <si>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</si>
  <si>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</si>
  <si>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</si>
  <si>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</si>
  <si>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</si>
  <si>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</si>
  <si>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</si>
  <si>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</si>
  <si>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</si>
  <si>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</si>
  <si>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</si>
  <si>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</si>
  <si>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</si>
  <si>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</si>
  <si>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</si>
  <si>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</si>
  <si>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</si>
  <si>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</si>
  <si>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</si>
  <si>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</si>
  <si>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</si>
  <si>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</si>
  <si>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</si>
  <si>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</si>
  <si>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</si>
  <si>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</si>
  <si>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</si>
  <si>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</si>
  <si>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</si>
  <si>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</si>
  <si>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</si>
  <si>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</si>
  <si>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</si>
  <si>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</si>
  <si>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</si>
  <si>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</si>
  <si>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</si>
  <si>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</si>
  <si>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</si>
  <si>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</si>
  <si>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</si>
  <si>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</si>
  <si>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</si>
  <si>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</si>
  <si>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</si>
  <si>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</si>
  <si>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</si>
  <si>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</si>
  <si>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</si>
  <si>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</si>
  <si>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</si>
  <si>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</si>
  <si>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</si>
  <si>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</si>
  <si>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</si>
  <si>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</si>
  <si>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</si>
  <si>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</si>
  <si>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</si>
  <si>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</si>
  <si>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</si>
  <si>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</si>
  <si>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</si>
  <si>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</si>
  <si>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</si>
  <si>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</si>
  <si>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</si>
  <si>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</si>
  <si>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</si>
  <si>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</si>
  <si>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</si>
  <si>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</si>
  <si>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</si>
  <si>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</si>
  <si>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</si>
  <si>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</si>
  <si>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</si>
  <si>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</si>
  <si>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</si>
  <si>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</si>
  <si>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</si>
  <si>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</si>
  <si>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</si>
  <si>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</si>
  <si>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</si>
  <si>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</si>
  <si>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</si>
  <si>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</si>
  <si>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</si>
  <si>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</si>
  <si>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</si>
  <si>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</si>
  <si>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</si>
  <si>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</si>
  <si>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</si>
  <si>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</si>
  <si>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</si>
  <si>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</si>
  <si>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</si>
  <si>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</si>
  <si>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</si>
  <si>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</si>
  <si>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</si>
  <si>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</si>
  <si>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</si>
  <si>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</si>
  <si>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</si>
  <si>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</si>
  <si>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</si>
  <si>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</si>
  <si>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</si>
  <si>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</si>
  <si>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</si>
  <si>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</si>
  <si>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</si>
  <si>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</si>
  <si>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</si>
  <si>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</si>
  <si>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</si>
  <si>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</si>
  <si>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</si>
  <si>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</si>
  <si>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</si>
  <si>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</si>
  <si>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</si>
  <si>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</si>
  <si>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</si>
  <si>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</si>
  <si>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</si>
  <si>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</si>
  <si>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</si>
  <si>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</si>
  <si>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</si>
  <si>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</si>
  <si>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</si>
  <si>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</si>
  <si>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</si>
  <si>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</si>
  <si>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</si>
  <si>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</si>
  <si>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</si>
  <si>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</si>
  <si>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</si>
  <si>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</si>
  <si>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</si>
  <si>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</si>
  <si>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</si>
  <si>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</si>
  <si>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</si>
  <si>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</si>
  <si>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</si>
  <si>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</si>
  <si>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</si>
  <si>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</si>
  <si>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</si>
  <si>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</si>
  <si>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</si>
  <si>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</si>
  <si>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</si>
  <si>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</si>
  <si>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</si>
  <si>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</si>
  <si>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</si>
  <si>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</si>
  <si>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</si>
  <si>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</si>
  <si>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</si>
  <si>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</si>
  <si>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</si>
  <si>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</si>
  <si>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</si>
  <si>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</si>
  <si>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</si>
  <si>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</si>
  <si>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</si>
  <si>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</si>
  <si>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</si>
  <si>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</si>
  <si>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</si>
  <si>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</si>
  <si>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</si>
  <si>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</si>
  <si>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</si>
  <si>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</si>
  <si>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</si>
  <si>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</si>
  <si>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</si>
  <si>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</si>
  <si>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</si>
  <si>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</si>
  <si>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</si>
  <si>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</si>
  <si>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</si>
  <si>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</si>
  <si>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</si>
  <si>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</si>
  <si>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</si>
  <si>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</si>
  <si>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</si>
  <si>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</si>
  <si>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</si>
  <si>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</si>
  <si>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</si>
  <si>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</si>
  <si>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</si>
  <si>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</si>
  <si>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</si>
  <si>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</si>
  <si>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</si>
  <si>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</si>
  <si>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</si>
  <si>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</si>
  <si>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</si>
  <si>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</si>
  <si>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</si>
  <si>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</si>
  <si>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</si>
  <si>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</si>
  <si>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</si>
  <si>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</si>
  <si>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</si>
  <si>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</si>
  <si>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</si>
  <si>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</si>
  <si>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</si>
  <si>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</si>
  <si>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</si>
  <si>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</si>
  <si>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</si>
  <si>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</si>
  <si>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</si>
  <si>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</si>
  <si>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</si>
  <si>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</si>
  <si>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</si>
  <si>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</si>
  <si>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</si>
  <si>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</si>
  <si>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</si>
  <si>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</si>
  <si>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</si>
  <si>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</si>
  <si>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</si>
  <si>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</si>
  <si>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</si>
  <si>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</si>
  <si>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</si>
  <si>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</si>
  <si>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</si>
  <si>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</si>
  <si>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</si>
  <si>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</si>
  <si>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</si>
  <si>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</si>
  <si>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</si>
  <si>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</si>
  <si>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</si>
  <si>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</si>
  <si>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</si>
  <si>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</si>
  <si>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</si>
  <si>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</si>
  <si>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</si>
  <si>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</si>
  <si>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</si>
  <si>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</si>
  <si>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</si>
  <si>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</si>
  <si>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</si>
  <si>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</si>
  <si>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</si>
  <si>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</si>
  <si>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</si>
  <si>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</si>
  <si>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</si>
  <si>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</si>
  <si>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</si>
  <si>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</si>
  <si>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</si>
  <si>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</si>
  <si>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</si>
  <si>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</si>
  <si>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</si>
  <si>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</si>
  <si>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</si>
  <si>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</si>
  <si>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</si>
  <si>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</si>
  <si>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</si>
  <si>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</si>
  <si>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</si>
  <si>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</si>
  <si>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</si>
  <si>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</si>
  <si>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</si>
  <si>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</si>
  <si>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</si>
  <si>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</si>
  <si>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</si>
  <si>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</si>
  <si>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</si>
  <si>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</si>
  <si>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</si>
  <si>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</si>
  <si>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</si>
  <si>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</si>
  <si>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</si>
  <si>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</si>
  <si>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</si>
  <si>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</si>
  <si>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</si>
  <si>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</si>
  <si>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</si>
  <si>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</si>
  <si>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</si>
  <si>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</si>
  <si>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</si>
  <si>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</si>
  <si>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</si>
  <si>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</si>
  <si>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</si>
  <si>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</si>
  <si>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</si>
  <si>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</si>
  <si>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</si>
  <si>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</si>
  <si>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</si>
  <si>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</si>
  <si>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</si>
  <si>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</si>
  <si>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</si>
  <si>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</si>
  <si>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</si>
  <si>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</si>
  <si>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</si>
  <si>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</si>
  <si>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</si>
  <si>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</si>
  <si>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</si>
  <si>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</si>
  <si>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</si>
  <si>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</si>
  <si>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</si>
  <si>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</si>
  <si>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</si>
  <si>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</si>
  <si>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</si>
  <si>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</si>
  <si>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</si>
  <si>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</si>
  <si>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</si>
  <si>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</si>
  <si>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</si>
  <si>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</si>
  <si>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</si>
  <si>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</si>
  <si>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</si>
  <si>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</si>
  <si>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</si>
  <si>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</si>
  <si>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</si>
  <si>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</si>
  <si>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</si>
  <si>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</si>
  <si>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</si>
  <si>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</si>
  <si>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</si>
  <si>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</si>
  <si>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</si>
  <si>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</si>
  <si>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</si>
  <si>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</si>
  <si>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</si>
  <si>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</si>
  <si>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</si>
  <si>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</si>
  <si>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</si>
  <si>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</si>
  <si>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</si>
  <si>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</si>
  <si>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</si>
  <si>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</si>
  <si>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</si>
  <si>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</si>
  <si>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</si>
  <si>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</si>
  <si>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</si>
  <si>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</si>
  <si>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</si>
  <si>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</si>
  <si>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</si>
  <si>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</si>
  <si>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</si>
  <si>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</si>
  <si>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</si>
  <si>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</si>
  <si>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</si>
  <si>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</si>
  <si>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</si>
  <si>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</si>
  <si>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</si>
  <si>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</si>
  <si>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</si>
  <si>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</si>
  <si>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</si>
  <si>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</si>
  <si>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</si>
  <si>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</si>
  <si>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</si>
  <si>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</si>
  <si>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</si>
  <si>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</si>
  <si>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</si>
  <si>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</si>
  <si>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</si>
  <si>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</si>
  <si>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</si>
  <si>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</si>
  <si>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</si>
  <si>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</si>
  <si>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</si>
  <si>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</si>
  <si>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</si>
  <si>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</si>
  <si>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</si>
  <si>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</si>
  <si>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</si>
  <si>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</si>
  <si>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</si>
  <si>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</si>
  <si>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</si>
  <si>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</si>
  <si>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</si>
  <si>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</si>
  <si>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</si>
  <si>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</si>
  <si>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</si>
  <si>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</si>
  <si>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</si>
  <si>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</si>
  <si>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</si>
  <si>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</si>
  <si>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</si>
  <si>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</si>
  <si>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</si>
  <si>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</si>
  <si>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</si>
  <si>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</si>
  <si>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</si>
  <si>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</si>
  <si>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</si>
  <si>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</si>
  <si>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</si>
  <si>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</si>
  <si>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</si>
  <si>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</si>
  <si>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</si>
  <si>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</si>
  <si>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</si>
  <si>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</si>
  <si>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</si>
  <si>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</si>
  <si>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</si>
  <si>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</si>
  <si>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</si>
  <si>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</si>
  <si>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</si>
  <si>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</si>
  <si>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</si>
  <si>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</si>
  <si>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</si>
  <si>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</si>
  <si>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</si>
  <si>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</si>
  <si>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</si>
  <si>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</si>
  <si>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</si>
  <si>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</si>
  <si>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</si>
  <si>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</si>
  <si>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</si>
  <si>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</si>
  <si>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</si>
  <si>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</si>
  <si>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</si>
  <si>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</si>
  <si>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</si>
  <si>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</si>
  <si>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</si>
  <si>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</si>
  <si>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</si>
  <si>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</si>
  <si>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</si>
  <si>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</si>
  <si>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</si>
  <si>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</si>
  <si>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</si>
  <si>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</si>
  <si>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</si>
  <si>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</si>
  <si>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</si>
  <si>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</si>
  <si>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</si>
  <si>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</si>
  <si>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</si>
  <si>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</si>
  <si>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</si>
  <si>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</si>
  <si>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</si>
  <si>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</si>
  <si>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</si>
  <si>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</si>
  <si>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</si>
  <si>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</si>
  <si>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</si>
  <si>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</si>
  <si>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</si>
  <si>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</si>
  <si>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</si>
  <si>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</si>
  <si>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</si>
  <si>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</si>
  <si>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</si>
  <si>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</si>
  <si>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</si>
  <si>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</si>
  <si>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</si>
  <si>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</si>
  <si>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</si>
  <si>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</si>
  <si>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</si>
  <si>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</si>
  <si>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</si>
  <si>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</si>
  <si>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</si>
  <si>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</si>
  <si>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</si>
  <si>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</si>
  <si>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</si>
  <si>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</si>
  <si>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</si>
  <si>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</si>
  <si>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</si>
  <si>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</si>
  <si>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</si>
  <si>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</si>
  <si>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</si>
  <si>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</si>
  <si>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</si>
  <si>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</si>
  <si>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</si>
  <si>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</si>
  <si>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</si>
  <si>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</si>
  <si>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</si>
  <si>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</si>
  <si>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</si>
  <si>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</si>
  <si>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</si>
  <si>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</si>
  <si>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</si>
  <si>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</si>
  <si>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</si>
  <si>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</si>
  <si>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</si>
  <si>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</si>
  <si>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</si>
  <si>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</si>
  <si>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</si>
  <si>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</si>
  <si>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</si>
  <si>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</si>
  <si>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</si>
  <si>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</si>
  <si>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</si>
  <si>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</si>
  <si>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</si>
  <si>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</si>
  <si>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</si>
  <si>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</si>
  <si>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</si>
  <si>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</si>
  <si>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</si>
  <si>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</si>
  <si>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</si>
  <si>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</si>
  <si>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</si>
  <si>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</si>
  <si>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</si>
  <si>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</si>
  <si>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</si>
  <si>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</si>
  <si>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</si>
  <si>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</si>
  <si>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</si>
  <si>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</si>
  <si>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</si>
  <si>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</si>
  <si>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</si>
  <si>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</si>
  <si>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</si>
  <si>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</si>
  <si>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</si>
  <si>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</si>
  <si>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</si>
  <si>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</si>
  <si>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</si>
  <si>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</si>
  <si>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</si>
  <si>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</si>
  <si>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</si>
  <si>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</si>
  <si>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</si>
  <si>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</si>
  <si>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</si>
  <si>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</si>
  <si>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</si>
  <si>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</si>
  <si>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</si>
  <si>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</si>
  <si>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</si>
  <si>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</si>
  <si>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</si>
  <si>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</si>
  <si>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</si>
  <si>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</si>
  <si>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</si>
  <si>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</si>
  <si>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</si>
  <si>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</si>
  <si>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</si>
  <si>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</si>
  <si>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</si>
  <si>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</si>
  <si>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</si>
  <si>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</si>
  <si>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</si>
  <si>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</si>
  <si>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</si>
  <si>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</si>
  <si>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</si>
  <si>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</si>
  <si>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</si>
  <si>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</si>
  <si>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</si>
  <si>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</si>
  <si>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</si>
  <si>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</si>
  <si>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</si>
  <si>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</si>
  <si>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</si>
  <si>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</si>
  <si>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</si>
  <si>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</si>
  <si>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</si>
  <si>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</si>
  <si>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</si>
  <si>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</si>
  <si>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</si>
  <si>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</si>
  <si>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</si>
  <si>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</si>
  <si>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</si>
  <si>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</si>
  <si>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</si>
  <si>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</si>
  <si>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</si>
  <si>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</si>
  <si>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</si>
  <si>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</si>
  <si>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</si>
  <si>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</si>
  <si>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</si>
  <si>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</si>
  <si>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</si>
  <si>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</si>
  <si>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</si>
  <si>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</si>
  <si>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</si>
  <si>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</si>
  <si>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</si>
  <si>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</si>
  <si>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</si>
  <si>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</si>
  <si>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</si>
  <si>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</si>
  <si>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</si>
  <si>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</si>
  <si>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</si>
  <si>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</si>
  <si>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</si>
  <si>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</si>
  <si>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</si>
  <si>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</si>
  <si>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</si>
  <si>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</si>
  <si>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</si>
  <si>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</si>
  <si>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</si>
  <si>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</si>
  <si>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</si>
  <si>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</si>
  <si>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</si>
  <si>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</si>
  <si>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</si>
  <si>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</si>
  <si>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</si>
  <si>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</si>
  <si>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</si>
  <si>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</si>
  <si>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</si>
  <si>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</si>
  <si>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</si>
  <si>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</si>
  <si>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</si>
  <si>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</si>
  <si>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</si>
  <si>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</si>
  <si>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</si>
  <si>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</si>
  <si>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</si>
  <si>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</si>
  <si>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</si>
  <si>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</si>
  <si>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</si>
  <si>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</si>
  <si>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</si>
  <si>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</si>
  <si>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</si>
  <si>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</si>
  <si>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</si>
  <si>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</si>
  <si>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</si>
  <si>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</si>
  <si>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</si>
  <si>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</si>
  <si>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</si>
  <si>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</si>
  <si>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</si>
  <si>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</si>
  <si>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</si>
  <si>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</si>
  <si>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</si>
  <si>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</si>
  <si>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</si>
  <si>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</si>
  <si>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</si>
  <si>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</si>
  <si>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</si>
  <si>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</si>
  <si>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</si>
  <si>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</si>
  <si>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</si>
  <si>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</si>
  <si>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</si>
  <si>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</si>
  <si>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</si>
  <si>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</si>
  <si>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</si>
  <si>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</si>
  <si>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</si>
  <si>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</si>
  <si>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</si>
  <si>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</si>
  <si>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</si>
  <si>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</si>
  <si>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</si>
  <si>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</si>
  <si>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</si>
  <si>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</si>
  <si>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</si>
  <si>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</si>
  <si>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</si>
  <si>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</si>
  <si>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</si>
  <si>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</si>
  <si>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</si>
  <si>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</si>
  <si>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</si>
  <si>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</si>
  <si>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</si>
  <si>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</si>
  <si>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</si>
  <si>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</si>
  <si>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</si>
  <si>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</si>
  <si>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</si>
  <si>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</si>
  <si>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</si>
  <si>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</si>
  <si>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</si>
  <si>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</si>
  <si>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</si>
  <si>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</si>
  <si>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</si>
  <si>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</si>
  <si>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</si>
  <si>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</si>
  <si>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</si>
  <si>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</si>
  <si>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</si>
  <si>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</si>
  <si>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</si>
  <si>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</si>
  <si>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</si>
  <si>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</si>
  <si>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</si>
  <si>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</si>
  <si>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</si>
  <si>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</si>
  <si>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</si>
  <si>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</si>
  <si>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</si>
  <si>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</si>
  <si>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</si>
  <si>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</si>
  <si>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</si>
  <si>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</si>
  <si>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</si>
  <si>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</si>
  <si>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</si>
  <si>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</si>
  <si>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</si>
  <si>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</si>
  <si>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</si>
  <si>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</si>
  <si>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</si>
  <si>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</si>
  <si>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</si>
  <si>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</si>
  <si>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</si>
  <si>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</si>
  <si>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</si>
  <si>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</si>
  <si>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</si>
  <si>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</si>
  <si>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</si>
  <si>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</si>
  <si>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</si>
  <si>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</si>
  <si>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</si>
  <si>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</si>
  <si>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</si>
  <si>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</si>
  <si>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</si>
  <si>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</si>
  <si>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</si>
  <si>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</si>
  <si>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</si>
  <si>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</si>
  <si>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</si>
  <si>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</si>
  <si>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</si>
  <si>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</si>
  <si>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</si>
  <si>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</si>
  <si>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</si>
  <si>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</si>
  <si>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</si>
  <si>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</si>
  <si>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</si>
  <si>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</si>
  <si>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</si>
  <si>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</si>
  <si>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</si>
  <si>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</si>
  <si>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</si>
  <si>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</si>
  <si>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</si>
  <si>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</si>
  <si>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</si>
  <si>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</si>
  <si>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</si>
  <si>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</si>
  <si>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</si>
  <si>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</si>
  <si>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</si>
  <si>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</si>
  <si>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</si>
  <si>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</si>
  <si>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</si>
  <si>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</si>
  <si>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</si>
  <si>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</si>
  <si>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</si>
  <si>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</si>
  <si>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</si>
  <si>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</si>
  <si>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</si>
  <si>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</si>
  <si>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</si>
  <si>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</si>
  <si>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</si>
  <si>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</si>
  <si>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</si>
  <si>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</si>
  <si>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</si>
  <si>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</si>
  <si>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</si>
  <si>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</si>
  <si>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</si>
  <si>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</si>
  <si>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</si>
  <si>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</si>
  <si>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</si>
  <si>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</si>
  <si>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</si>
  <si>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</si>
  <si>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</si>
  <si>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</si>
  <si>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</si>
  <si>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</si>
  <si>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</si>
  <si>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</si>
  <si>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</si>
  <si>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</si>
  <si>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</si>
  <si>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</si>
  <si>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</si>
  <si>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</si>
  <si>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</si>
  <si>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</si>
  <si>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</si>
  <si>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</si>
  <si>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</si>
  <si>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</si>
  <si>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</si>
  <si>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</si>
  <si>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</si>
  <si>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</si>
  <si>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</si>
  <si>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</si>
  <si>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</si>
  <si>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</si>
  <si>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</si>
  <si>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</si>
  <si>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</si>
  <si>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</si>
  <si>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</si>
  <si>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</si>
  <si>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</si>
  <si>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</si>
  <si>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</si>
  <si>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</si>
  <si>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</si>
  <si>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</si>
  <si>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</si>
  <si>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</si>
  <si>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</si>
  <si>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</si>
  <si>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</si>
  <si>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</si>
  <si>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</si>
  <si>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</si>
  <si>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</si>
  <si>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</si>
  <si>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</si>
  <si>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</si>
  <si>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</si>
  <si>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</si>
  <si>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</si>
  <si>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</si>
  <si>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</si>
  <si>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</si>
  <si>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</si>
  <si>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</si>
  <si>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</si>
  <si>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</si>
  <si>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</si>
  <si>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</si>
  <si>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</si>
  <si>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</si>
  <si>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</si>
  <si>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</si>
  <si>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</si>
  <si>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</si>
  <si>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</si>
  <si>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</si>
  <si>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</si>
  <si>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</si>
  <si>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</si>
  <si>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</si>
  <si>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</si>
  <si>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</si>
  <si>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</si>
  <si>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</si>
  <si>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</si>
  <si>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</si>
  <si>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</si>
  <si>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</si>
  <si>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</si>
  <si>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</si>
  <si>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</si>
  <si>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</si>
  <si>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</si>
  <si>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</si>
  <si>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</si>
  <si>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</si>
  <si>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</si>
  <si>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</si>
  <si>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</si>
  <si>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</si>
  <si>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</si>
  <si>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</si>
  <si>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</si>
  <si>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</si>
  <si>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</si>
  <si>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</si>
  <si>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</si>
  <si>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</si>
  <si>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</si>
  <si>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</si>
  <si>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</si>
  <si>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</si>
  <si>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</si>
  <si>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</si>
  <si>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</si>
  <si>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</si>
  <si>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</si>
  <si>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</si>
  <si>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</si>
  <si>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</si>
  <si>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</si>
  <si>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</si>
  <si>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</si>
  <si>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</si>
  <si>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</si>
  <si>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</si>
  <si>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</si>
  <si>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</si>
  <si>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</si>
  <si>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</si>
  <si>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</si>
  <si>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</si>
  <si>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</si>
  <si>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</si>
  <si>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</si>
  <si>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</si>
  <si>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</si>
  <si>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</si>
  <si>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</si>
  <si>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</si>
  <si>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</si>
  <si>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</si>
  <si>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</si>
  <si>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</si>
  <si>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</si>
  <si>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</si>
  <si>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</si>
  <si>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</si>
  <si>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</si>
  <si>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</si>
  <si>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</si>
  <si>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</si>
  <si>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</si>
  <si>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</si>
  <si>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</si>
  <si>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</si>
  <si>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</si>
  <si>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</si>
  <si>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</si>
  <si>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</si>
  <si>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</si>
  <si>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</si>
  <si>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</si>
  <si>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</si>
  <si>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</si>
  <si>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</si>
  <si>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</si>
  <si>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</si>
  <si>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</si>
  <si>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</si>
  <si>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</si>
  <si>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</si>
  <si>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</si>
  <si>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</si>
  <si>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</si>
  <si>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</si>
  <si>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</si>
  <si>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</si>
  <si>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</si>
  <si>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</si>
  <si>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</si>
  <si>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</si>
  <si>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</si>
  <si>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</si>
  <si>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</si>
  <si>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</si>
  <si>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</si>
  <si>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</si>
  <si>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</si>
  <si>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</si>
  <si>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</si>
  <si>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</si>
  <si>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</si>
  <si>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</si>
  <si>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</si>
  <si>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</si>
  <si>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</si>
  <si>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</si>
  <si>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</si>
  <si>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</si>
  <si>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</si>
  <si>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</si>
  <si>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</si>
  <si>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</si>
  <si>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</si>
  <si>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</si>
  <si>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</si>
  <si>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</si>
  <si>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</si>
  <si>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</si>
  <si>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</si>
  <si>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</si>
  <si>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</si>
  <si>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</si>
  <si>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</si>
  <si>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</si>
  <si>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</si>
  <si>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</si>
  <si>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</si>
  <si>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</si>
  <si>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</si>
  <si>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</si>
  <si>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</si>
  <si>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</si>
  <si>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</si>
  <si>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</si>
  <si>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</si>
  <si>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</si>
  <si>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</si>
  <si>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</si>
  <si>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</si>
  <si>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</si>
  <si>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</si>
  <si>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</si>
  <si>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</si>
  <si>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</si>
  <si>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</si>
  <si>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</si>
  <si>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</si>
  <si>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</si>
  <si>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</si>
  <si>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</si>
  <si>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</si>
  <si>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</si>
  <si>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</si>
  <si>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</si>
  <si>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</si>
  <si>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</si>
  <si>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</si>
  <si>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</si>
  <si>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</si>
  <si>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</si>
  <si>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</si>
  <si>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</si>
  <si>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</si>
  <si>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</si>
  <si>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</si>
  <si>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</si>
  <si>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</si>
  <si>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</si>
  <si>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</si>
  <si>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</si>
  <si>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</si>
  <si>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</si>
  <si>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</si>
  <si>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</si>
  <si>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</si>
  <si>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</si>
  <si>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</si>
  <si>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</si>
  <si>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</si>
  <si>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</si>
  <si>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</si>
  <si>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</si>
  <si>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</si>
  <si>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</si>
  <si>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</si>
  <si>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</si>
  <si>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</si>
  <si>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</si>
  <si>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</si>
  <si>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</si>
  <si>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</si>
  <si>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</si>
  <si>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</si>
  <si>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</si>
  <si>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</si>
  <si>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</si>
  <si>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</si>
  <si>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</si>
  <si>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</si>
  <si>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</si>
  <si>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</si>
  <si>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</si>
  <si>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</si>
  <si>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</si>
  <si>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</si>
  <si>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</si>
  <si>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</si>
  <si>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</si>
  <si>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</si>
  <si>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</si>
  <si>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</si>
  <si>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</si>
  <si>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</si>
  <si>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</si>
  <si>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</si>
  <si>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</si>
  <si>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</si>
  <si>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</si>
  <si>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</si>
  <si>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</si>
  <si>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</si>
  <si>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</si>
  <si>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</si>
  <si>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</si>
  <si>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</si>
  <si>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</si>
  <si>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</si>
  <si>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</si>
  <si>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</si>
  <si>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</si>
  <si>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</si>
  <si>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</si>
  <si>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</si>
  <si>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</si>
  <si>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</si>
  <si>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</si>
  <si>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</si>
  <si>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</si>
  <si>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</si>
  <si>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</si>
  <si>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</si>
  <si>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</si>
  <si>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</si>
  <si>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</si>
  <si>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</si>
  <si>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</si>
  <si>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</si>
  <si>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</si>
  <si>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</si>
  <si>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</si>
  <si>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</si>
  <si>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</si>
  <si>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</si>
  <si>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</si>
  <si>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</si>
  <si>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</si>
  <si>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</si>
  <si>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</si>
  <si>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</si>
  <si>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</si>
  <si>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</si>
  <si>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</si>
  <si>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</si>
  <si>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</si>
  <si>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</si>
  <si>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</si>
  <si>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</si>
  <si>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</si>
  <si>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</si>
  <si>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</si>
  <si>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</si>
  <si>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</si>
  <si>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</si>
  <si>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</si>
  <si>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</si>
  <si>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</si>
  <si>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</si>
  <si>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</si>
  <si>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</si>
  <si>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</si>
  <si>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</si>
  <si>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</si>
  <si>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</si>
  <si>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</si>
  <si>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</si>
  <si>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</si>
  <si>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</si>
  <si>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</si>
  <si>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</si>
  <si>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</si>
  <si>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</si>
  <si>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</si>
  <si>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</si>
  <si>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</si>
  <si>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</si>
  <si>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</si>
  <si>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</si>
  <si>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</si>
  <si>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</si>
  <si>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</si>
  <si>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</si>
  <si>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</si>
  <si>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</si>
  <si>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</si>
  <si>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</si>
  <si>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</si>
  <si>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</si>
  <si>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</si>
  <si>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</si>
  <si>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</si>
  <si>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</si>
  <si>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</si>
  <si>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</si>
  <si>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</si>
  <si>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</si>
  <si>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</si>
  <si>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</si>
  <si>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</si>
  <si>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</si>
  <si>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</si>
  <si>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</si>
  <si>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</si>
  <si>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</si>
  <si>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</si>
  <si>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</si>
  <si>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</si>
  <si>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</si>
  <si>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</si>
  <si>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</si>
  <si>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</si>
  <si>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</si>
  <si>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</si>
  <si>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</si>
  <si>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</si>
  <si>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</si>
  <si>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</si>
  <si>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</si>
  <si>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</si>
  <si>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</si>
  <si>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</si>
  <si>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</si>
  <si>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</si>
  <si>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</si>
  <si>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</si>
  <si>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</si>
  <si>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</si>
  <si>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</si>
  <si>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</si>
  <si>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</si>
  <si>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</si>
  <si>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</si>
  <si>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</si>
  <si>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</si>
  <si>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</si>
  <si>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</si>
  <si>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</si>
  <si>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</si>
  <si>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</si>
  <si>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</si>
  <si>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</si>
  <si>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</si>
  <si>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</si>
  <si>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</si>
  <si>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</si>
  <si>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</si>
  <si>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</si>
  <si>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</si>
  <si>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</si>
  <si>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</si>
  <si>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</si>
  <si>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</si>
  <si>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</si>
  <si>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</si>
  <si>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</si>
  <si>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</si>
  <si>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</si>
  <si>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</si>
  <si>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</si>
  <si>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</si>
  <si>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</si>
  <si>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</si>
  <si>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</si>
  <si>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</si>
  <si>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</si>
  <si>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</si>
  <si>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</si>
  <si>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</si>
  <si>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</si>
  <si>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</si>
  <si>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</si>
  <si>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</si>
  <si>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</si>
  <si>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</si>
  <si>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</si>
  <si>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</si>
  <si>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</si>
  <si>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</si>
  <si>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</si>
  <si>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</si>
  <si>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</si>
  <si>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</si>
  <si>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</si>
  <si>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</si>
  <si>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</si>
  <si>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</si>
  <si>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</si>
  <si>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</si>
  <si>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</si>
  <si>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</si>
  <si>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</si>
  <si>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</si>
  <si>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</si>
  <si>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</si>
  <si>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</si>
  <si>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</si>
  <si>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</si>
  <si>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</si>
  <si>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</si>
  <si>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</si>
  <si>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</si>
  <si>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</si>
  <si>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</si>
  <si>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</si>
  <si>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</si>
  <si>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</si>
  <si>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</si>
  <si>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</si>
  <si>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</si>
  <si>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</si>
  <si>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</si>
  <si>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</si>
  <si>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</si>
  <si>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</si>
  <si>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</si>
  <si>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</si>
  <si>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</si>
  <si>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</si>
  <si>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</si>
  <si>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</si>
  <si>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</si>
  <si>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</si>
  <si>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</si>
  <si>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</si>
  <si>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</si>
  <si>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</si>
  <si>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</si>
  <si>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</si>
  <si>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</si>
  <si>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</si>
  <si>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</si>
  <si>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</si>
  <si>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</si>
  <si>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</si>
  <si>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</si>
  <si>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</si>
  <si>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</si>
  <si>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</si>
  <si>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</si>
  <si>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</si>
  <si>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</si>
  <si>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</si>
  <si>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</si>
  <si>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</si>
  <si>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</si>
  <si>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</si>
  <si>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</si>
  <si>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</si>
  <si>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</si>
  <si>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</si>
  <si>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</si>
  <si>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</si>
  <si>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</si>
  <si>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</si>
  <si>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</si>
  <si>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</si>
  <si>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</si>
  <si>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</si>
  <si>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</si>
  <si>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</si>
  <si>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</si>
  <si>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</si>
  <si>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</si>
  <si>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</si>
  <si>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</si>
  <si>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</si>
  <si>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</si>
  <si>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</si>
  <si>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</si>
  <si>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</si>
  <si>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</si>
  <si>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</si>
  <si>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</si>
  <si>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</si>
  <si>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</si>
  <si>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</si>
  <si>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</si>
  <si>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</si>
  <si>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</si>
  <si>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</si>
  <si>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</si>
  <si>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</si>
  <si>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</si>
  <si>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</si>
  <si>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</si>
  <si>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</si>
  <si>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</si>
  <si>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</si>
  <si>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</si>
  <si>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</si>
  <si>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</si>
  <si>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</si>
  <si>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</si>
  <si>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</si>
  <si>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</si>
  <si>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</si>
  <si>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</si>
  <si>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</si>
  <si>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</si>
  <si>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</si>
  <si>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</si>
  <si>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</si>
  <si>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</si>
  <si>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</si>
  <si>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</si>
  <si>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</si>
  <si>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</si>
  <si>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</si>
  <si>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</si>
  <si>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</si>
  <si>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</si>
  <si>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</si>
  <si>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</si>
  <si>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</si>
  <si>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</si>
  <si>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</si>
  <si>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</si>
  <si>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</si>
  <si>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</si>
  <si>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</si>
  <si>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</si>
  <si>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</si>
  <si>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</si>
  <si>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</si>
  <si>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</si>
  <si>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</si>
  <si>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</si>
  <si>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</si>
  <si>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</si>
  <si>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</si>
  <si>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</si>
  <si>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</si>
  <si>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</si>
  <si>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</si>
  <si>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</si>
  <si>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</si>
  <si>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</si>
  <si>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</si>
  <si>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</si>
  <si>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</si>
  <si>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</si>
  <si>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</si>
  <si>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</si>
  <si>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</si>
  <si>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</si>
  <si>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</si>
  <si>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</si>
  <si>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</si>
  <si>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</si>
  <si>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</si>
  <si>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</si>
  <si>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</si>
  <si>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</si>
  <si>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</si>
  <si>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</si>
  <si>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</si>
  <si>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</si>
  <si>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</si>
  <si>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</si>
  <si>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</si>
  <si>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</si>
  <si>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</si>
  <si>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</si>
  <si>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</si>
  <si>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</si>
  <si>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</si>
  <si>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</si>
  <si>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</si>
  <si>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</si>
  <si>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</si>
  <si>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</si>
  <si>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</si>
  <si>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</si>
  <si>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</si>
  <si>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</si>
  <si>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</si>
  <si>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</si>
  <si>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</si>
  <si>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</si>
  <si>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</si>
  <si>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</si>
  <si>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</si>
  <si>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</si>
  <si>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</si>
  <si>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</si>
  <si>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</si>
  <si>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</si>
  <si>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</si>
  <si>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</si>
  <si>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</si>
  <si>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</si>
  <si>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</si>
  <si>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</si>
  <si>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</si>
  <si>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</si>
  <si>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</si>
  <si>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</si>
  <si>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</si>
  <si>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</si>
  <si>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</si>
  <si>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</si>
  <si>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</si>
  <si>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</si>
  <si>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</si>
  <si>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</si>
  <si>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</si>
  <si>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</si>
  <si>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</si>
  <si>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</si>
  <si>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</si>
  <si>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</si>
  <si>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</si>
  <si>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</si>
  <si>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</si>
  <si>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</si>
  <si>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</si>
  <si>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</si>
  <si>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</si>
  <si>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</si>
  <si>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</si>
  <si>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</si>
  <si>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</si>
  <si>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</si>
  <si>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</si>
  <si>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</si>
  <si>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</si>
  <si>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</si>
  <si>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</si>
  <si>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</si>
  <si>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</si>
  <si>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</si>
  <si>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</si>
  <si>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</si>
  <si>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</si>
  <si>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</si>
  <si>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</si>
  <si>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</si>
  <si>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</si>
  <si>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</si>
  <si>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</si>
  <si>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</si>
  <si>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</si>
  <si>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</si>
  <si>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</si>
  <si>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</si>
  <si>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</si>
  <si>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</si>
  <si>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</si>
  <si>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</si>
  <si>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</si>
  <si>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</si>
  <si>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</si>
  <si>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</si>
  <si>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</si>
  <si>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</si>
  <si>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</si>
  <si>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</si>
  <si>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</si>
  <si>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</si>
  <si>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</si>
  <si>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</si>
  <si>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</si>
  <si>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</si>
  <si>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</si>
  <si>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</si>
  <si>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</si>
  <si>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</si>
  <si>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</si>
  <si>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</si>
  <si>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</si>
  <si>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</si>
  <si>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</si>
  <si>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</si>
  <si>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</si>
  <si>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</si>
  <si>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</si>
  <si>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</si>
  <si>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</si>
  <si>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</si>
  <si>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</si>
  <si>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</si>
  <si>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</si>
  <si>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</si>
  <si>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</si>
  <si>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</si>
  <si>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</si>
  <si>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</si>
  <si>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</si>
  <si>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</si>
  <si>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</si>
  <si>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</si>
  <si>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</si>
  <si>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</si>
  <si>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</si>
  <si>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</si>
  <si>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</si>
  <si>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</si>
  <si>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</si>
  <si>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</si>
  <si>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</si>
  <si>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</si>
  <si>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</si>
  <si>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</si>
  <si>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</si>
  <si>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</si>
  <si>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</si>
  <si>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</si>
  <si>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</si>
  <si>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</si>
  <si>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</si>
  <si>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</si>
  <si>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</si>
  <si>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</si>
  <si>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</si>
  <si>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</si>
  <si>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</si>
  <si>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</si>
  <si>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</si>
  <si>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</si>
  <si>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</si>
  <si>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</si>
  <si>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</si>
  <si>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</si>
  <si>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</si>
  <si>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</si>
  <si>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</si>
  <si>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</si>
  <si>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</si>
  <si>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</si>
  <si>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</si>
  <si>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</si>
  <si>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</si>
  <si>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</si>
  <si>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</si>
  <si>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</si>
  <si>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</si>
  <si>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</si>
  <si>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</si>
  <si>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</si>
  <si>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</si>
  <si>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</si>
  <si>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</si>
  <si>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</si>
  <si>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</si>
  <si>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</si>
  <si>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</si>
  <si>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</si>
  <si>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</si>
  <si>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</si>
  <si>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</si>
  <si>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</si>
  <si>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</si>
  <si>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</si>
  <si>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</si>
  <si>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</si>
  <si>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</si>
  <si>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</si>
  <si>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</si>
  <si>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</si>
  <si>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</si>
  <si>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</si>
  <si>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</si>
  <si>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</si>
  <si>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</si>
  <si>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</si>
  <si>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</si>
  <si>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</si>
  <si>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</si>
  <si>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</si>
  <si>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</si>
  <si>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</si>
  <si>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</si>
  <si>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</si>
  <si>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</si>
  <si>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</si>
  <si>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</si>
  <si>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</si>
  <si>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</si>
  <si>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</si>
  <si>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</si>
  <si>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</si>
  <si>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</si>
  <si>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</si>
  <si>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</si>
  <si>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</si>
  <si>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</si>
  <si>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</si>
  <si>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</si>
  <si>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</si>
  <si>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</si>
  <si>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</si>
  <si>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</si>
  <si>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</si>
  <si>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</si>
  <si>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</si>
  <si>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</si>
  <si>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</si>
  <si>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</si>
  <si>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</si>
  <si>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</si>
  <si>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</si>
  <si>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</si>
  <si>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</si>
  <si>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</si>
  <si>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</si>
  <si>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</si>
  <si>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</si>
  <si>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</si>
  <si>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</si>
  <si>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</si>
  <si>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</si>
  <si>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</si>
  <si>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</si>
  <si>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</si>
  <si>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</si>
  <si>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</si>
  <si>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</si>
  <si>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</si>
  <si>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</si>
  <si>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</si>
  <si>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</si>
  <si>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</si>
  <si>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</si>
  <si>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</si>
  <si>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</si>
  <si>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</si>
  <si>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</si>
  <si>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</si>
  <si>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</si>
  <si>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</si>
  <si>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</si>
  <si>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</si>
  <si>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</si>
  <si>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</si>
  <si>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</si>
  <si>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</si>
  <si>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</si>
  <si>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</si>
  <si>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</si>
  <si>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</si>
  <si>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</si>
  <si>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</si>
  <si>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</si>
  <si>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</si>
  <si>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</si>
  <si>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</si>
  <si>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</si>
  <si>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</si>
  <si>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</si>
  <si>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</si>
  <si>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</si>
  <si>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</si>
  <si>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</si>
  <si>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</si>
  <si>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</si>
  <si>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</si>
  <si>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</si>
  <si>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</si>
  <si>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</si>
  <si>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</si>
  <si>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</si>
  <si>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</si>
  <si>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</si>
  <si>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</si>
  <si>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</si>
  <si>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</si>
  <si>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</si>
  <si>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</si>
  <si>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</si>
  <si>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</si>
  <si>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</si>
  <si>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</si>
  <si>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</si>
  <si>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</si>
  <si>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</si>
  <si>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</si>
  <si>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</si>
  <si>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</si>
  <si>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</si>
  <si>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</si>
  <si>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</si>
  <si>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</si>
  <si>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</si>
  <si>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</si>
  <si>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</si>
  <si>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</si>
  <si>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</si>
  <si>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</si>
  <si>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</si>
  <si>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</si>
  <si>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</si>
  <si>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</si>
  <si>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</si>
  <si>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</si>
  <si>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</si>
  <si>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</si>
  <si>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</si>
  <si>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</si>
  <si>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</si>
  <si>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</si>
  <si>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</si>
  <si>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</si>
  <si>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</si>
  <si>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</si>
  <si>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</si>
  <si>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</si>
  <si>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</si>
  <si>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</si>
  <si>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</si>
  <si>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</si>
  <si>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</si>
  <si>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</si>
  <si>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</si>
  <si>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</si>
  <si>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</si>
  <si>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</si>
  <si>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</si>
  <si>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</si>
  <si>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</si>
  <si>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</si>
  <si>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</si>
  <si>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</si>
  <si>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</si>
  <si>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</si>
  <si>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</si>
  <si>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</si>
  <si>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</si>
  <si>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</si>
  <si>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</si>
  <si>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</si>
  <si>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</si>
  <si>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</si>
  <si>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</si>
  <si>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</si>
  <si>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</si>
  <si>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</si>
  <si>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</si>
  <si>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</si>
  <si>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</si>
  <si>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</si>
  <si>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</si>
  <si>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</si>
  <si>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</si>
  <si>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</si>
  <si>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</si>
  <si>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</si>
  <si>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</si>
  <si>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</si>
  <si>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</si>
  <si>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</si>
  <si>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</si>
  <si>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</si>
  <si>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</si>
  <si>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</si>
  <si>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</si>
  <si>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</si>
  <si>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</si>
  <si>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</si>
  <si>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</si>
  <si>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</si>
  <si>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</si>
  <si>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</si>
  <si>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</si>
  <si>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</si>
  <si>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</si>
  <si>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</si>
  <si>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</si>
  <si>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</si>
  <si>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</si>
  <si>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</si>
  <si>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</si>
  <si>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</si>
  <si>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</si>
  <si>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</si>
  <si>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</si>
  <si>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</si>
  <si>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</si>
  <si>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</si>
  <si>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</si>
  <si>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</si>
  <si>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</si>
  <si>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</si>
  <si>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</si>
  <si>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</si>
  <si>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</si>
  <si>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</si>
  <si>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</si>
  <si>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</si>
  <si>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</si>
  <si>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</si>
  <si>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</si>
  <si>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</si>
  <si>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</si>
  <si>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</si>
  <si>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</si>
  <si>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</si>
  <si>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</si>
  <si>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</si>
  <si>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</si>
  <si>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</si>
  <si>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</si>
  <si>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</si>
  <si>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</si>
  <si>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</si>
  <si>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</si>
  <si>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</si>
  <si>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</si>
  <si>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</si>
  <si>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</si>
  <si>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</si>
  <si>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</si>
  <si>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</si>
  <si>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</si>
  <si>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</si>
  <si>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</si>
  <si>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</si>
  <si>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</si>
  <si>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</si>
  <si>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</si>
  <si>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</si>
  <si>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</si>
  <si>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</si>
  <si>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</si>
  <si>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</si>
  <si>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</si>
  <si>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</si>
  <si>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</si>
  <si>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</si>
  <si>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</si>
  <si>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</si>
  <si>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</si>
  <si>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</si>
  <si>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</si>
  <si>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</si>
  <si>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</si>
  <si>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</si>
  <si>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</si>
  <si>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</si>
  <si>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</si>
  <si>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</si>
  <si>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</si>
  <si>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</si>
  <si>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</si>
  <si>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</si>
  <si>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</si>
  <si>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</si>
  <si>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</si>
  <si>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</si>
  <si>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</si>
  <si>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</si>
  <si>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</si>
  <si>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</si>
  <si>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</si>
  <si>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</si>
  <si>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</si>
  <si>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</si>
  <si>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</si>
  <si>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</si>
  <si>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</si>
  <si>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</si>
  <si>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</si>
  <si>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</si>
  <si>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</si>
  <si>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</si>
  <si>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</si>
  <si>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</si>
  <si>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</si>
  <si>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</si>
  <si>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</si>
  <si>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</si>
  <si>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</si>
  <si>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</si>
  <si>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</si>
  <si>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</si>
  <si>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</si>
  <si>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</si>
  <si>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</si>
  <si>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</si>
  <si>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</si>
  <si>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</si>
  <si>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</si>
  <si>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</si>
  <si>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</si>
  <si>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</si>
  <si>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</si>
  <si>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</si>
  <si>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</si>
  <si>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</si>
  <si>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</si>
  <si>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</si>
  <si>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</si>
  <si>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</si>
  <si>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</si>
  <si>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</si>
  <si>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</si>
  <si>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</si>
  <si>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</si>
  <si>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</si>
  <si>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</si>
  <si>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</si>
  <si>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</si>
  <si>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</si>
  <si>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</si>
  <si>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</si>
  <si>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</si>
  <si>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</si>
  <si>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</si>
  <si>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</si>
  <si>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</si>
  <si>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</si>
  <si>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</si>
  <si>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</si>
  <si>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</si>
  <si>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</si>
  <si>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</si>
  <si>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</si>
  <si>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</si>
  <si>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</si>
  <si>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</si>
  <si>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</si>
  <si>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</si>
  <si>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</si>
  <si>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</si>
  <si>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</si>
  <si>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</si>
  <si>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</si>
  <si>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</si>
  <si>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</si>
  <si>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</si>
  <si>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</si>
  <si>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</si>
  <si>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</si>
  <si>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</si>
  <si>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</si>
  <si>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</si>
  <si>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</si>
  <si>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</si>
  <si>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</si>
  <si>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</si>
  <si>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</si>
  <si>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</si>
  <si>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</si>
  <si>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</si>
  <si>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</si>
  <si>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</si>
  <si>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</si>
  <si>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</si>
  <si>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</si>
  <si>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</si>
  <si>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</si>
  <si>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</si>
  <si>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</si>
  <si>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</si>
  <si>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</si>
  <si>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</si>
  <si>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</si>
  <si>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</si>
  <si>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</si>
  <si>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</si>
  <si>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</si>
  <si>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</si>
  <si>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</si>
  <si>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</si>
  <si>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</si>
  <si>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</si>
  <si>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</si>
  <si>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</si>
  <si>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</si>
  <si>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</si>
  <si>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</si>
  <si>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</si>
  <si>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</si>
  <si>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</si>
  <si>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</si>
  <si>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</si>
  <si>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</si>
  <si>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</si>
  <si>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</si>
  <si>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</si>
  <si>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</si>
  <si>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</si>
  <si>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</si>
  <si>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</si>
  <si>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</si>
  <si>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</si>
  <si>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</si>
  <si>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</si>
  <si>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</si>
  <si>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</si>
  <si>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</si>
  <si>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</si>
  <si>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</si>
  <si>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</si>
  <si>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</si>
  <si>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</si>
  <si>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</si>
  <si>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</si>
  <si>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</si>
  <si>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</si>
  <si>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</si>
  <si>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</si>
  <si>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</si>
  <si>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</si>
  <si>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</si>
  <si>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</si>
  <si>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</si>
  <si>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</si>
  <si>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</si>
  <si>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</si>
  <si>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</si>
  <si>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</si>
  <si>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</si>
  <si>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</si>
  <si>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</si>
  <si>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</si>
  <si>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</si>
  <si>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</si>
  <si>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</si>
  <si>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</si>
  <si>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</si>
  <si>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</si>
  <si>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</si>
  <si>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</si>
  <si>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</si>
  <si>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</si>
  <si>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</si>
  <si>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</si>
  <si>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</si>
  <si>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</si>
  <si>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</si>
  <si>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</si>
  <si>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</si>
  <si>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</si>
  <si>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</si>
  <si>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</si>
  <si>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</si>
  <si>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</si>
  <si>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</si>
  <si>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</si>
  <si>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</si>
  <si>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</si>
  <si>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</si>
  <si>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</si>
  <si>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</si>
  <si>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</si>
  <si>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</si>
  <si>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</si>
  <si>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</si>
  <si>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</si>
  <si>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</si>
  <si>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</si>
  <si>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</si>
  <si>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</si>
  <si>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</si>
  <si>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</si>
  <si>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</si>
  <si>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</si>
  <si>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</si>
  <si>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</si>
  <si>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</si>
  <si>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</si>
  <si>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</si>
  <si>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</si>
  <si>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</si>
  <si>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</si>
  <si>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</si>
  <si>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</si>
  <si>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</si>
  <si>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</si>
  <si>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</si>
  <si>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</si>
  <si>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</si>
  <si>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</si>
  <si>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</si>
  <si>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</si>
  <si>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</si>
  <si>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</si>
  <si>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</si>
  <si>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</si>
  <si>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</si>
  <si>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</si>
  <si>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</si>
  <si>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</si>
  <si>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</si>
  <si>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</si>
  <si>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</si>
  <si>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</si>
  <si>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</si>
  <si>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</si>
  <si>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</si>
  <si>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</si>
  <si>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</si>
  <si>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</si>
  <si>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</si>
  <si>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</si>
  <si>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</si>
  <si>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</si>
  <si>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</si>
  <si>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</si>
  <si>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</si>
  <si>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</si>
  <si>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</si>
  <si>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</si>
  <si>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</si>
  <si>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</si>
  <si>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</si>
  <si>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</si>
  <si>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</si>
  <si>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</si>
  <si>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</si>
  <si>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</si>
  <si>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</si>
  <si>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</si>
  <si>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</si>
  <si>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</si>
  <si>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</si>
  <si>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</si>
  <si>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</si>
  <si>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</si>
  <si>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</si>
  <si>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</si>
  <si>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</si>
  <si>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</si>
  <si>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</si>
  <si>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</si>
  <si>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</si>
  <si>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</si>
  <si>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</si>
  <si>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</si>
  <si>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</si>
  <si>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</si>
  <si>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</si>
  <si>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</si>
  <si>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</si>
  <si>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</si>
  <si>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</si>
  <si>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</si>
  <si>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</si>
  <si>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</si>
  <si>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</si>
  <si>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</si>
  <si>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</si>
  <si>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</si>
  <si>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</si>
  <si>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</si>
  <si>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</si>
  <si>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</si>
  <si>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</si>
  <si>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</si>
  <si>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</si>
  <si>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</si>
  <si>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</si>
  <si>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</si>
  <si>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</si>
  <si>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</si>
  <si>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</si>
  <si>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</si>
  <si>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</si>
  <si>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</si>
  <si>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</si>
  <si>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</si>
  <si>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</si>
  <si>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</si>
  <si>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</si>
  <si>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</si>
  <si>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</si>
  <si>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</si>
  <si>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</si>
  <si>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</si>
  <si>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</si>
  <si>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</si>
  <si>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</si>
  <si>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</si>
  <si>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</si>
  <si>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</si>
  <si>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</si>
  <si>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</si>
  <si>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</si>
  <si>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</si>
  <si>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</si>
  <si>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</si>
  <si>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</si>
  <si>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</si>
  <si>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</si>
  <si>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</si>
  <si>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</si>
  <si>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</si>
  <si>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</si>
  <si>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</si>
  <si>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</si>
  <si>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</si>
  <si>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</si>
  <si>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</si>
  <si>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</si>
  <si>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</si>
  <si>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</si>
  <si>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</si>
  <si>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</si>
  <si>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</si>
  <si>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</si>
  <si>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</si>
  <si>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</si>
  <si>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</si>
  <si>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</si>
  <si>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</si>
  <si>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</si>
  <si>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</si>
  <si>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</si>
  <si>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</si>
  <si>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</si>
  <si>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</si>
  <si>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</si>
  <si>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</si>
  <si>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</si>
  <si>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</si>
  <si>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</si>
  <si>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</si>
  <si>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</si>
  <si>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</si>
  <si>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</si>
  <si>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</si>
  <si>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</si>
  <si>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</si>
  <si>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</si>
  <si>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</si>
  <si>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</si>
  <si>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</si>
  <si>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</si>
  <si>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</si>
  <si>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</si>
  <si>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</si>
  <si>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</si>
  <si>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</si>
  <si>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</si>
  <si>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</si>
  <si>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</si>
  <si>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</si>
  <si>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</si>
  <si>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</si>
  <si>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</si>
  <si>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</si>
  <si>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</si>
  <si>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</si>
  <si>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</si>
  <si>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</si>
  <si>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</si>
  <si>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</si>
  <si>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</si>
  <si>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</si>
  <si>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</si>
  <si>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</si>
  <si>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</si>
  <si>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</si>
  <si>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</si>
  <si>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</si>
  <si>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</si>
  <si>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</si>
  <si>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</si>
  <si>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</si>
  <si>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</si>
  <si>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</si>
  <si>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</si>
  <si>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</si>
  <si>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</si>
  <si>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</si>
  <si>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</si>
  <si>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</si>
  <si>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</si>
  <si>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</si>
  <si>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</si>
  <si>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</si>
  <si>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</si>
  <si>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</si>
  <si>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</si>
  <si>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</si>
  <si>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</si>
  <si>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</si>
  <si>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</si>
  <si>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</si>
  <si>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</si>
  <si>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</si>
  <si>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</si>
  <si>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</si>
  <si>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</si>
  <si>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</si>
  <si>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</si>
  <si>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</si>
  <si>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</si>
  <si>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</si>
  <si>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</si>
  <si>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</si>
  <si>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</si>
  <si>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</si>
  <si>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</si>
  <si>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</si>
  <si>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</si>
  <si>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</si>
  <si>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</si>
  <si>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</si>
  <si>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</si>
  <si>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</si>
  <si>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</si>
  <si>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</si>
  <si>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</si>
  <si>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</si>
  <si>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</si>
  <si>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</si>
  <si>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</si>
  <si>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</si>
  <si>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</si>
  <si>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</si>
  <si>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</si>
  <si>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</si>
  <si>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</si>
  <si>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</si>
  <si>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</si>
  <si>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</si>
  <si>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</si>
  <si>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</si>
  <si>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</si>
  <si>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</si>
  <si>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</si>
  <si>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</si>
  <si>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</si>
  <si>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</si>
  <si>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</si>
  <si>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</si>
  <si>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</si>
  <si>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</si>
  <si>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</si>
  <si>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</si>
  <si>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</si>
  <si>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</si>
  <si>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</si>
  <si>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</si>
  <si>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</si>
  <si>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</si>
  <si>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</si>
  <si>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</si>
  <si>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</si>
  <si>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</si>
  <si>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</si>
  <si>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</si>
  <si>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</si>
  <si>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</si>
  <si>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</si>
  <si>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</si>
  <si>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</si>
  <si>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</si>
  <si>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</si>
  <si>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</si>
  <si>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</si>
  <si>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</si>
  <si>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</si>
  <si>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</si>
  <si>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</si>
  <si>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</si>
  <si>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</si>
  <si>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</si>
  <si>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</si>
  <si>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</si>
  <si>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</si>
  <si>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</si>
  <si>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</si>
  <si>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</si>
  <si>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</si>
  <si>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</si>
  <si>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</si>
  <si>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</si>
  <si>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</si>
  <si>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</si>
  <si>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</si>
  <si>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</si>
  <si>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</si>
  <si>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</si>
  <si>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</si>
  <si>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</si>
  <si>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</si>
  <si>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</si>
  <si>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</si>
  <si>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</si>
  <si>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</si>
  <si>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</si>
  <si>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</si>
  <si>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</si>
  <si>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</si>
  <si>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</si>
  <si>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</si>
  <si>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</si>
  <si>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</si>
  <si>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</si>
  <si>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</si>
  <si>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</si>
  <si>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</si>
  <si>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</si>
  <si>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</si>
  <si>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</si>
  <si>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</si>
  <si>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</si>
  <si>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</si>
  <si>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</si>
  <si>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</si>
  <si>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</si>
  <si>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</si>
  <si>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</si>
  <si>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</si>
  <si>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</si>
  <si>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</si>
  <si>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</si>
  <si>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</si>
  <si>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</si>
  <si>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</si>
  <si>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</si>
  <si>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</si>
  <si>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</si>
  <si>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</si>
  <si>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</si>
  <si>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</si>
  <si>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</si>
  <si>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</si>
  <si>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</si>
  <si>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</si>
  <si>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</si>
  <si>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</si>
  <si>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</si>
  <si>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</si>
  <si>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</si>
  <si>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</si>
  <si>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</si>
  <si>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</si>
  <si>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</si>
  <si>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</si>
  <si>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</si>
  <si>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</si>
  <si>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</si>
  <si>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</si>
  <si>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</si>
  <si>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</si>
  <si>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</si>
  <si>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</si>
  <si>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</si>
  <si>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</si>
  <si>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</si>
  <si>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</si>
  <si>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</si>
  <si>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</si>
  <si>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</si>
  <si>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</si>
  <si>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</si>
  <si>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</si>
  <si>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</si>
  <si>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</si>
  <si>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</si>
  <si>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</si>
  <si>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</si>
  <si>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</si>
  <si>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</si>
  <si>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</si>
  <si>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</si>
  <si>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</si>
  <si>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</si>
  <si>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</si>
  <si>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</si>
  <si>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</si>
  <si>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</si>
  <si>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</si>
  <si>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</si>
  <si>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</si>
  <si>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</si>
  <si>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</si>
  <si>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</si>
  <si>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</si>
  <si>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</si>
  <si>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</si>
  <si>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</si>
  <si>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</si>
  <si>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</si>
  <si>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</si>
  <si>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</si>
  <si>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</si>
  <si>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</si>
  <si>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</si>
  <si>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</si>
  <si>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</si>
  <si>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</si>
  <si>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</si>
  <si>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</si>
  <si>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</si>
  <si>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</si>
  <si>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</si>
  <si>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</si>
  <si>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</si>
  <si>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</si>
  <si>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</si>
  <si>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</si>
  <si>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</si>
  <si>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</si>
  <si>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</si>
  <si>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</si>
  <si>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</si>
  <si>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</si>
  <si>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</si>
  <si>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</si>
  <si>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</si>
  <si>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</si>
  <si>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</si>
  <si>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</si>
  <si>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</si>
  <si>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</si>
  <si>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</si>
  <si>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</si>
  <si>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</si>
  <si>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</si>
  <si>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</si>
  <si>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</si>
  <si>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</si>
  <si>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</si>
  <si>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</si>
  <si>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</si>
  <si>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</si>
  <si>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</si>
  <si>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</si>
  <si>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</si>
  <si>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</si>
  <si>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</si>
  <si>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</si>
  <si>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</si>
  <si>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</si>
  <si>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</si>
  <si>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</si>
  <si>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</si>
  <si>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</si>
  <si>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</si>
  <si>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</si>
  <si>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</si>
  <si>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</si>
  <si>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</si>
  <si>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</si>
  <si>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</si>
  <si>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</si>
  <si>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</si>
  <si>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</si>
  <si>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</si>
  <si>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</si>
  <si>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</si>
  <si>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</si>
  <si>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</si>
  <si>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</si>
  <si>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</si>
  <si>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</si>
  <si>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</si>
  <si>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</si>
  <si>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</si>
  <si>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</si>
  <si>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</si>
  <si>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</si>
  <si>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</si>
  <si>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</si>
  <si>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</si>
  <si>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</si>
  <si>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</si>
  <si>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</si>
  <si>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</si>
  <si>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</si>
  <si>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</si>
  <si>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</si>
  <si>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</si>
  <si>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</si>
  <si>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</si>
  <si>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</si>
  <si>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</si>
  <si>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</si>
  <si>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</si>
  <si>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</si>
  <si>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</si>
  <si>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</si>
  <si>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</si>
  <si>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</si>
  <si>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</si>
  <si>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</si>
  <si>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</si>
  <si>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</si>
  <si>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</si>
  <si>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</si>
  <si>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</si>
  <si>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</si>
  <si>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</si>
  <si>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</si>
  <si>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</si>
  <si>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</si>
  <si>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</si>
  <si>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</si>
  <si>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</si>
  <si>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</si>
  <si>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</si>
  <si>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</si>
  <si>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</si>
  <si>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</si>
  <si>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</si>
  <si>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</si>
  <si>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</si>
  <si>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</si>
  <si>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</si>
  <si>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</si>
  <si>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</si>
  <si>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</si>
  <si>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</si>
  <si>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</si>
  <si>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</si>
  <si>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</si>
  <si>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</si>
  <si>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</si>
  <si>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</si>
  <si>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</si>
  <si>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</si>
  <si>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</si>
  <si>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</si>
  <si>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</si>
  <si>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</si>
  <si>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</si>
  <si>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</si>
  <si>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</si>
  <si>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</si>
  <si>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</si>
  <si>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</si>
  <si>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</si>
  <si>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</si>
  <si>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</si>
  <si>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</si>
  <si>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</si>
  <si>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</si>
  <si>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</si>
  <si>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</si>
  <si>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</si>
  <si>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</si>
  <si>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</si>
  <si>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</si>
  <si>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</si>
  <si>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</si>
  <si>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</si>
  <si>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</si>
  <si>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</si>
  <si>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</si>
  <si>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</si>
  <si>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</si>
  <si>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</si>
  <si>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</si>
  <si>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</si>
  <si>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</si>
  <si>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</si>
  <si>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</si>
  <si>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</si>
  <si>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</si>
  <si>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</si>
  <si>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</si>
  <si>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</si>
  <si>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</si>
  <si>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</si>
  <si>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</si>
  <si>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</si>
  <si>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</si>
  <si>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</si>
  <si>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</si>
  <si>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</si>
  <si>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</si>
  <si>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</si>
  <si>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</si>
  <si>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</si>
  <si>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</si>
  <si>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</si>
  <si>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</si>
  <si>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</si>
  <si>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</si>
  <si>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</si>
  <si>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</si>
  <si>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</si>
  <si>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</si>
  <si>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</si>
  <si>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</si>
  <si>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</si>
  <si>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</si>
  <si>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</si>
  <si>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</si>
  <si>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</si>
  <si>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</si>
  <si>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</si>
  <si>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</si>
  <si>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</si>
  <si>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</si>
  <si>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</si>
  <si>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</si>
  <si>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</si>
  <si>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</si>
  <si>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</si>
  <si>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</si>
  <si>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</si>
  <si>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</si>
  <si>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</si>
  <si>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</si>
  <si>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</si>
  <si>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</si>
  <si>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</si>
  <si>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</si>
  <si>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</si>
  <si>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</si>
  <si>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</si>
  <si>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</si>
  <si>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</si>
  <si>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</si>
  <si>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</si>
  <si>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</si>
  <si>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</si>
  <si>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</si>
  <si>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</si>
  <si>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</si>
  <si>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</si>
  <si>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</si>
  <si>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</si>
  <si>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</si>
  <si>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</si>
  <si>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</si>
  <si>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</si>
  <si>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</si>
  <si>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</si>
  <si>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</si>
  <si>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</si>
  <si>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</si>
  <si>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</si>
  <si>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</si>
  <si>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</si>
  <si>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</si>
  <si>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</si>
  <si>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</si>
  <si>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</si>
  <si>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</si>
  <si>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</si>
  <si>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</si>
  <si>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</si>
  <si>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</si>
  <si>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</si>
  <si>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</si>
  <si>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</si>
  <si>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</si>
  <si>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</si>
  <si>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</si>
  <si>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</si>
  <si>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</si>
  <si>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</si>
  <si>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</si>
  <si>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</si>
  <si>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</si>
  <si>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</si>
  <si>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</si>
  <si>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</si>
  <si>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</si>
  <si>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</si>
  <si>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</si>
  <si>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</si>
  <si>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</si>
  <si>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</si>
  <si>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</si>
  <si>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</si>
  <si>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</si>
  <si>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</si>
  <si>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</si>
  <si>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</si>
  <si>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</si>
  <si>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</si>
  <si>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</si>
  <si>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</si>
  <si>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</si>
  <si>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</si>
  <si>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</si>
  <si>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</si>
  <si>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</si>
  <si>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</si>
  <si>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</si>
  <si>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</si>
  <si>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</si>
  <si>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</si>
  <si>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</si>
  <si>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</si>
  <si>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</si>
  <si>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</si>
  <si>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</si>
  <si>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</si>
  <si>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</si>
  <si>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</si>
  <si>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</si>
  <si>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</si>
  <si>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</si>
  <si>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</si>
  <si>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</si>
  <si>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</si>
  <si>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</si>
  <si>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</si>
  <si>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</si>
  <si>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</si>
  <si>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</si>
  <si>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</si>
  <si>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</si>
  <si>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</si>
  <si>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</si>
  <si>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</si>
  <si>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</si>
  <si>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</si>
  <si>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</si>
  <si>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</si>
  <si>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</si>
  <si>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</si>
  <si>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</si>
  <si>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</si>
  <si>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</si>
  <si>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</si>
  <si>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</si>
  <si>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</si>
  <si>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</si>
  <si>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</si>
  <si>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</si>
  <si>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</si>
  <si>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</si>
  <si>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</si>
  <si>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</si>
  <si>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</si>
  <si>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</si>
  <si>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</si>
  <si>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</si>
  <si>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</si>
  <si>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</si>
  <si>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</si>
  <si>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</si>
  <si>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</si>
  <si>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</si>
  <si>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</si>
  <si>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</si>
  <si>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</si>
  <si>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</si>
  <si>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</si>
  <si>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</si>
  <si>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</si>
  <si>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</si>
  <si>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</si>
  <si>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</si>
  <si>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</si>
  <si>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</si>
  <si>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</si>
  <si>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</si>
  <si>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</si>
  <si>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</si>
  <si>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</si>
  <si>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</si>
  <si>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</si>
  <si>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</si>
  <si>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</si>
  <si>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</si>
  <si>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</si>
  <si>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</si>
  <si>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</si>
  <si>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</si>
  <si>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</si>
  <si>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</si>
  <si>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</si>
  <si>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</si>
  <si>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</si>
  <si>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</si>
  <si>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</si>
  <si>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</si>
  <si>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</si>
  <si>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</si>
  <si>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</si>
  <si>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</si>
  <si>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</si>
  <si>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</si>
  <si>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</si>
  <si>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</si>
  <si>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</si>
  <si>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</si>
  <si>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</si>
  <si>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</si>
  <si>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</si>
  <si>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</si>
  <si>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</si>
  <si>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</si>
  <si>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</si>
  <si>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</si>
  <si>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</si>
  <si>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</si>
  <si>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</si>
  <si>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</si>
  <si>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</si>
  <si>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</si>
  <si>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</si>
  <si>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</si>
  <si>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</si>
  <si>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</si>
  <si>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</si>
  <si>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</si>
  <si>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</si>
  <si>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</si>
  <si>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</si>
  <si>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</si>
  <si>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</si>
  <si>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</si>
  <si>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</si>
  <si>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</si>
  <si>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</si>
  <si>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</si>
  <si>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</si>
  <si>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</si>
  <si>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</si>
  <si>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</si>
  <si>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</si>
  <si>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</si>
  <si>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</si>
  <si>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</si>
  <si>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</si>
  <si>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</si>
  <si>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</si>
  <si>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</si>
  <si>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</si>
  <si>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</si>
  <si>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</si>
  <si>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</si>
  <si>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</si>
  <si>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</si>
  <si>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</si>
  <si>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</si>
  <si>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</si>
  <si>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</si>
  <si>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</si>
  <si>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</si>
  <si>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</si>
  <si>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</si>
  <si>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</si>
  <si>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</si>
  <si>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</si>
  <si>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</si>
  <si>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</si>
  <si>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</si>
  <si>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</si>
  <si>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</si>
  <si>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</si>
  <si>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</si>
  <si>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</si>
  <si>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</si>
  <si>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</si>
  <si>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</si>
  <si>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</si>
  <si>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</si>
  <si>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</si>
  <si>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</si>
  <si>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</si>
  <si>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</si>
  <si>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</si>
  <si>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</si>
  <si>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</si>
  <si>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</si>
  <si>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</si>
  <si>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</si>
  <si>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</si>
  <si>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</si>
  <si>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</si>
  <si>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</si>
  <si>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</si>
  <si>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</si>
  <si>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</si>
  <si>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</si>
  <si>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</si>
  <si>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</si>
  <si>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</si>
  <si>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</si>
  <si>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</si>
  <si>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</si>
  <si>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</si>
  <si>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</si>
  <si>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</si>
  <si>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</si>
  <si>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</si>
  <si>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</si>
  <si>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</si>
  <si>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</si>
  <si>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</si>
  <si>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</si>
  <si>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</si>
  <si>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</si>
  <si>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</si>
  <si>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</si>
  <si>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</si>
  <si>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</si>
  <si>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</si>
  <si>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</si>
  <si>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</si>
  <si>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</si>
  <si>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</si>
  <si>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</si>
  <si>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</si>
  <si>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</si>
  <si>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</si>
  <si>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</si>
  <si>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</si>
  <si>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</si>
  <si>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</si>
  <si>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</si>
  <si>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</si>
  <si>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</si>
  <si>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</si>
  <si>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</si>
  <si>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</si>
  <si>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</si>
  <si>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</si>
  <si>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</si>
  <si>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</si>
  <si>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</si>
  <si>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</si>
  <si>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</si>
  <si>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</si>
  <si>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</si>
  <si>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</si>
  <si>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</si>
  <si>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</si>
  <si>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</si>
  <si>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</si>
  <si>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</si>
  <si>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</si>
  <si>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</si>
  <si>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</si>
  <si>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</si>
  <si>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</si>
  <si>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</si>
  <si>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</si>
  <si>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</si>
  <si>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</si>
  <si>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</si>
  <si>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</si>
  <si>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</si>
  <si>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</si>
  <si>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</si>
  <si>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</si>
  <si>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</si>
  <si>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</si>
  <si>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</si>
  <si>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</si>
  <si>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</si>
  <si>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</si>
  <si>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</si>
  <si>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</si>
  <si>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</si>
  <si>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</si>
  <si>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</si>
  <si>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</si>
  <si>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</si>
  <si>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</si>
  <si>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</si>
  <si>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</si>
  <si>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</si>
  <si>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</si>
  <si>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</si>
  <si>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</si>
  <si>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</si>
  <si>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</si>
  <si>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</si>
  <si>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</si>
  <si>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</si>
  <si>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</si>
  <si>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</si>
  <si>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</si>
  <si>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</si>
  <si>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</si>
  <si>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</si>
  <si>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</si>
  <si>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</si>
  <si>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</si>
  <si>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</si>
  <si>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</si>
  <si>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</si>
  <si>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</si>
  <si>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</si>
  <si>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</si>
  <si>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</si>
  <si>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</si>
  <si>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</si>
  <si>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</si>
  <si>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</si>
  <si>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</si>
  <si>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</si>
  <si>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</si>
  <si>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</si>
  <si>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</si>
  <si>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</si>
  <si>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</si>
  <si>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</si>
  <si>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</si>
  <si>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</si>
  <si>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</si>
  <si>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</si>
  <si>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</si>
  <si>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</si>
  <si>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</si>
  <si>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</si>
  <si>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</si>
  <si>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</si>
  <si>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</si>
  <si>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</si>
  <si>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</si>
  <si>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</si>
  <si>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</si>
  <si>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</si>
  <si>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</si>
  <si>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</si>
  <si>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</si>
  <si>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</si>
  <si>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</si>
  <si>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</si>
  <si>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</si>
  <si>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</si>
  <si>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</si>
  <si>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</si>
  <si>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</si>
  <si>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</si>
  <si>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</si>
  <si>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</si>
  <si>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</si>
  <si>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</si>
  <si>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</si>
  <si>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</si>
  <si>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</si>
  <si>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</si>
  <si>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</si>
  <si>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</si>
  <si>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</si>
  <si>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</si>
  <si>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</si>
  <si>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</si>
  <si>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</si>
  <si>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</si>
  <si>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</si>
  <si>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</si>
  <si>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</si>
  <si>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</si>
  <si>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</si>
  <si>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</si>
  <si>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</si>
  <si>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</si>
  <si>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</si>
  <si>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</si>
  <si>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</si>
  <si>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</si>
  <si>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</si>
  <si>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</si>
  <si>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</si>
  <si>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</si>
  <si>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</si>
  <si>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</si>
  <si>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</si>
  <si>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</si>
  <si>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</si>
  <si>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</si>
  <si>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</si>
  <si>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</si>
  <si>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</si>
  <si>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</si>
  <si>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</si>
  <si>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</si>
  <si>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</si>
  <si>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</si>
  <si>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</si>
  <si>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</si>
  <si>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</si>
  <si>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</si>
  <si>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</si>
  <si>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</si>
  <si>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</si>
  <si>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</si>
  <si>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</si>
  <si>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</si>
  <si>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</si>
  <si>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</si>
  <si>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</si>
  <si>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</si>
  <si>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</si>
  <si>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</si>
  <si>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</si>
  <si>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</si>
  <si>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</si>
  <si>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</si>
  <si>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</si>
  <si>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</si>
  <si>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</si>
  <si>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</si>
  <si>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</si>
  <si>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</si>
  <si>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</si>
  <si>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</si>
  <si>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</si>
  <si>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</si>
  <si>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</si>
  <si>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</si>
  <si>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</si>
  <si>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</si>
  <si>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</si>
  <si>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</si>
  <si>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</si>
  <si>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</si>
  <si>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</si>
  <si>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</si>
  <si>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</si>
  <si>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</si>
  <si>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</si>
  <si>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</si>
  <si>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</si>
  <si>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</si>
  <si>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</si>
  <si>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</si>
  <si>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</si>
  <si>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</si>
  <si>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</si>
  <si>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</si>
  <si>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</si>
  <si>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</si>
  <si>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</si>
  <si>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</si>
  <si>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</si>
  <si>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</si>
  <si>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</si>
  <si>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</si>
  <si>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</si>
  <si>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</si>
  <si>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</si>
  <si>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</si>
  <si>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</si>
  <si>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</si>
  <si>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</si>
  <si>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</si>
  <si>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</si>
  <si>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</si>
  <si>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</si>
  <si>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</si>
  <si>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</si>
  <si>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</si>
  <si>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</si>
  <si>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</si>
  <si>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</si>
  <si>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</si>
  <si>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</si>
  <si>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</si>
  <si>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</si>
  <si>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</si>
  <si>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</si>
  <si>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</si>
  <si>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</si>
  <si>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</si>
  <si>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</si>
  <si>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</si>
  <si>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</si>
  <si>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</si>
  <si>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</si>
  <si>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</si>
  <si>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</si>
  <si>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</si>
  <si>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</si>
  <si>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</si>
  <si>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</si>
  <si>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</si>
  <si>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</si>
  <si>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</si>
  <si>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</si>
  <si>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</si>
  <si>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</si>
  <si>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</si>
  <si>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</si>
  <si>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</si>
  <si>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</si>
  <si>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</si>
  <si>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</si>
  <si>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</si>
  <si>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</si>
  <si>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</si>
  <si>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</si>
  <si>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</si>
  <si>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</si>
  <si>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</si>
  <si>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</si>
  <si>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</si>
  <si>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</si>
  <si>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</si>
  <si>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</si>
  <si>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</si>
  <si>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</si>
  <si>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</si>
  <si>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</si>
  <si>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</si>
  <si>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</si>
  <si>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</si>
  <si>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</si>
  <si>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</si>
  <si>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</si>
  <si>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</si>
  <si>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</si>
  <si>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</si>
  <si>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</si>
  <si>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</si>
  <si>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</si>
  <si>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</si>
  <si>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</si>
  <si>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</si>
  <si>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</si>
  <si>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</si>
  <si>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</si>
  <si>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</si>
  <si>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</si>
  <si>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</si>
  <si>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</si>
  <si>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</si>
  <si>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</si>
  <si>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</si>
  <si>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</si>
  <si>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</si>
  <si>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</si>
  <si>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</si>
  <si>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</si>
  <si>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</si>
  <si>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</si>
  <si>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</si>
  <si>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</si>
  <si>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</si>
  <si>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</si>
  <si>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</si>
  <si>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</si>
  <si>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</si>
  <si>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</si>
  <si>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</si>
  <si>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</si>
  <si>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</si>
  <si>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</si>
  <si>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</si>
  <si>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</si>
  <si>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</si>
  <si>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</si>
  <si>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</si>
  <si>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</si>
  <si>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</si>
  <si>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</si>
  <si>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</si>
  <si>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</si>
  <si>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</si>
  <si>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</si>
  <si>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</si>
  <si>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</si>
  <si>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</si>
  <si>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</si>
  <si>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</si>
  <si>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</si>
  <si>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</si>
  <si>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</si>
  <si>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</si>
  <si>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</si>
  <si>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</si>
  <si>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</si>
  <si>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</si>
  <si>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</si>
  <si>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</si>
  <si>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</si>
  <si>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</si>
  <si>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</si>
  <si>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</si>
  <si>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</si>
  <si>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</si>
  <si>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</si>
  <si>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</si>
  <si>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</si>
  <si>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</si>
  <si>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</si>
  <si>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</si>
  <si>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</si>
  <si>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</si>
  <si>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</si>
  <si>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</si>
  <si>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</si>
  <si>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</si>
  <si>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</si>
  <si>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</si>
  <si>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</si>
  <si>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</si>
  <si>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</si>
  <si>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</si>
  <si>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</si>
  <si>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</si>
  <si>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</si>
  <si>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</si>
  <si>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</si>
  <si>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</si>
  <si>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</si>
  <si>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</si>
  <si>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</si>
  <si>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</si>
  <si>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</si>
  <si>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</si>
  <si>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</si>
  <si>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</si>
  <si>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</si>
  <si>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</si>
  <si>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</si>
  <si>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</si>
  <si>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</si>
  <si>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</si>
  <si>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</si>
  <si>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</si>
  <si>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</si>
  <si>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</si>
  <si>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</si>
  <si>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</si>
  <si>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</si>
  <si>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</si>
  <si>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</si>
  <si>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</si>
  <si>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</si>
  <si>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</si>
  <si>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</si>
  <si>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</si>
  <si>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</si>
  <si>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</si>
  <si>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</si>
  <si>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</si>
  <si>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</si>
  <si>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</si>
  <si>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</si>
  <si>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</si>
  <si>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</si>
  <si>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</si>
  <si>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</si>
  <si>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</si>
  <si>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</si>
  <si>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</si>
  <si>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</si>
  <si>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</si>
  <si>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</si>
  <si>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</si>
  <si>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</si>
  <si>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</si>
  <si>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</si>
  <si>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</si>
  <si>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</si>
  <si>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</si>
  <si>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</si>
  <si>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</si>
  <si>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</si>
  <si>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</si>
  <si>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</si>
  <si>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</si>
  <si>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</si>
  <si>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</si>
  <si>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</si>
  <si>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</si>
  <si>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</si>
  <si>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</si>
  <si>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</si>
  <si>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</si>
  <si>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</si>
  <si>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</si>
  <si>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</si>
  <si>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</si>
  <si>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</si>
  <si>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</si>
  <si>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</si>
  <si>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</si>
  <si>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</si>
  <si>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</si>
  <si>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</si>
  <si>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</si>
  <si>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</si>
  <si>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</si>
  <si>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</si>
  <si>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</si>
  <si>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</si>
  <si>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</si>
  <si>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</si>
  <si>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</si>
  <si>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</si>
  <si>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</si>
  <si>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</si>
  <si>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</si>
  <si>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</si>
  <si>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</si>
  <si>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</si>
  <si>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</si>
  <si>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</si>
  <si>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</si>
  <si>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</si>
  <si>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</si>
  <si>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</si>
  <si>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</si>
  <si>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</si>
  <si>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</si>
  <si>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</si>
  <si>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</si>
  <si>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</si>
  <si>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</si>
  <si>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</si>
  <si>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</si>
  <si>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</si>
  <si>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</si>
  <si>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</si>
  <si>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</si>
  <si>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</si>
  <si>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</si>
  <si>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</si>
  <si>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</si>
  <si>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</si>
  <si>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</si>
  <si>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</si>
  <si>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</si>
  <si>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</si>
  <si>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</si>
  <si>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</si>
  <si>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</si>
  <si>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</si>
  <si>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</si>
  <si>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</si>
  <si>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</si>
  <si>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</si>
  <si>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</si>
  <si>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</si>
  <si>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</si>
  <si>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</si>
  <si>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</si>
  <si>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</si>
  <si>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</si>
  <si>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</si>
  <si>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</si>
  <si>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</si>
  <si>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</si>
  <si>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</si>
  <si>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</si>
  <si>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</si>
  <si>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</si>
  <si>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</si>
  <si>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</si>
  <si>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</si>
  <si>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</si>
  <si>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</si>
  <si>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</si>
  <si>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</si>
  <si>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</si>
  <si>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</si>
  <si>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</si>
  <si>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</si>
  <si>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</si>
  <si>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</si>
  <si>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</si>
  <si>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</si>
  <si>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</si>
  <si>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</si>
  <si>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</si>
  <si>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</si>
  <si>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</si>
  <si>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</si>
  <si>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</si>
  <si>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</si>
  <si>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</si>
  <si>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</si>
  <si>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</si>
  <si>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</si>
  <si>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</si>
  <si>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</si>
  <si>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</si>
  <si>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</si>
  <si>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</si>
  <si>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</si>
  <si>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</si>
  <si>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</si>
  <si>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</si>
  <si>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</si>
  <si>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</si>
  <si>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</si>
  <si>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</si>
  <si>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</si>
  <si>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</si>
  <si>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</si>
  <si>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</si>
  <si>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</si>
  <si>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</si>
  <si>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</si>
  <si>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</si>
  <si>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</si>
  <si>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</si>
  <si>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</si>
  <si>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</si>
  <si>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</si>
  <si>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</si>
  <si>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</si>
  <si>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</si>
  <si>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</si>
  <si>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</si>
  <si>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</si>
  <si>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</si>
  <si>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</si>
  <si>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</si>
  <si>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</si>
  <si>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</si>
  <si>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</si>
  <si>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</si>
  <si>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</si>
  <si>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</si>
  <si>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</si>
  <si>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</si>
  <si>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</si>
  <si>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</si>
  <si>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</si>
  <si>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</si>
  <si>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</si>
  <si>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</si>
  <si>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</si>
  <si>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</si>
  <si>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</si>
  <si>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</si>
  <si>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</si>
  <si>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</si>
  <si>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</si>
  <si>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</si>
  <si>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</si>
  <si>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</si>
  <si>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</si>
  <si>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</si>
  <si>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</si>
  <si>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</si>
  <si>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</si>
  <si>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</si>
  <si>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</si>
  <si>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</si>
  <si>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</si>
  <si>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</si>
  <si>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</si>
  <si>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</si>
  <si>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</si>
  <si>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</si>
  <si>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</si>
  <si>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</si>
  <si>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</si>
  <si>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</si>
  <si>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</si>
  <si>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</si>
  <si>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</si>
  <si>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</si>
  <si>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</si>
  <si>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</si>
  <si>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</si>
  <si>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</si>
  <si>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</si>
  <si>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</si>
  <si>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</si>
  <si>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</si>
  <si>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</si>
  <si>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</si>
  <si>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</si>
  <si>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</si>
  <si>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</si>
  <si>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</si>
  <si>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</si>
  <si>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</si>
  <si>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</si>
  <si>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</si>
  <si>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</si>
  <si>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</si>
  <si>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</si>
  <si>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</si>
  <si>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</si>
  <si>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</si>
  <si>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</si>
  <si>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</si>
  <si>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</si>
  <si>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</si>
  <si>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</si>
  <si>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</si>
  <si>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</si>
  <si>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</si>
  <si>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</si>
  <si>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</si>
  <si>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</si>
  <si>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</si>
  <si>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</si>
  <si>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</si>
  <si>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</si>
  <si>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</si>
  <si>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</si>
  <si>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</si>
  <si>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</si>
  <si>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</si>
  <si>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</si>
  <si>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</si>
  <si>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</si>
  <si>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</si>
  <si>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</si>
  <si>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</si>
  <si>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</si>
  <si>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</si>
  <si>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</si>
  <si>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</si>
  <si>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</si>
  <si>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</si>
  <si>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</si>
  <si>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</si>
  <si>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</si>
  <si>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</si>
  <si>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</si>
  <si>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</si>
  <si>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</si>
  <si>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</si>
  <si>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</si>
  <si>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</si>
  <si>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</si>
  <si>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</si>
  <si>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</si>
  <si>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</si>
  <si>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</si>
  <si>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</si>
  <si>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</si>
  <si>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</si>
  <si>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</si>
  <si>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</si>
  <si>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</si>
  <si>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</si>
  <si>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</si>
  <si>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</si>
  <si>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</si>
  <si>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</si>
  <si>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</si>
  <si>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</si>
  <si>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</si>
  <si>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</si>
  <si>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</si>
  <si>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</si>
  <si>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</si>
  <si>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</si>
  <si>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</si>
  <si>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</si>
  <si>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</si>
  <si>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</si>
  <si>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</si>
  <si>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</si>
  <si>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</si>
  <si>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</si>
  <si>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</si>
  <si>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</si>
  <si>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</si>
  <si>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</si>
  <si>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</si>
  <si>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</si>
  <si>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</si>
  <si>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</si>
  <si>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</si>
  <si>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</si>
  <si>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</si>
  <si>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</si>
  <si>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</si>
  <si>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</si>
  <si>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</si>
  <si>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</si>
  <si>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</si>
  <si>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</si>
  <si>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</si>
  <si>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</si>
  <si>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</si>
  <si>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</si>
  <si>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</si>
  <si>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</si>
  <si>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</si>
  <si>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</si>
  <si>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</si>
  <si>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</si>
  <si>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</si>
  <si>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</si>
  <si>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</si>
  <si>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</si>
  <si>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</si>
  <si>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</si>
  <si>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</si>
  <si>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</si>
  <si>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</si>
  <si>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</si>
  <si>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</si>
  <si>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</si>
  <si>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</si>
  <si>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</si>
  <si>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</si>
  <si>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</si>
  <si>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</si>
  <si>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</si>
  <si>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</si>
  <si>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</si>
  <si>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</si>
  <si>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</si>
  <si>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</si>
  <si>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</si>
  <si>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</si>
  <si>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</si>
  <si>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</si>
  <si>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</si>
  <si>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</si>
  <si>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</si>
  <si>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</si>
  <si>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</si>
  <si>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</si>
  <si>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</si>
  <si>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</si>
  <si>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</si>
  <si>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</si>
  <si>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</si>
  <si>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</si>
  <si>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</si>
  <si>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</si>
  <si>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</si>
  <si>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</si>
  <si>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</si>
  <si>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</si>
  <si>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</si>
  <si>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</si>
  <si>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</si>
  <si>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</si>
  <si>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</si>
  <si>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</si>
  <si>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</si>
  <si>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</si>
  <si>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</si>
  <si>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</si>
  <si>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</si>
  <si>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</si>
  <si>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</si>
  <si>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</si>
  <si>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</si>
  <si>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</si>
  <si>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</si>
  <si>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</si>
  <si>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</si>
  <si>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</si>
  <si>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</si>
  <si>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</si>
  <si>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</si>
  <si>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</si>
  <si>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</si>
  <si>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</si>
  <si>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</si>
  <si>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</si>
  <si>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</si>
  <si>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</si>
  <si>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</si>
  <si>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</si>
  <si>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</si>
  <si>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</si>
  <si>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</si>
  <si>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</si>
  <si>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</si>
  <si>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</si>
  <si>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</si>
  <si>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</si>
  <si>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</si>
  <si>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</si>
  <si>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</si>
  <si>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</si>
  <si>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</si>
  <si>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</si>
  <si>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</si>
  <si>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</si>
  <si>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</si>
  <si>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</si>
  <si>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</si>
  <si>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</si>
  <si>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</si>
  <si>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</si>
  <si>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</si>
  <si>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</si>
  <si>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</si>
  <si>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</si>
  <si>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</si>
  <si>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</si>
  <si>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</si>
  <si>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</si>
  <si>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</si>
  <si>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</si>
  <si>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</si>
  <si>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</si>
  <si>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</si>
  <si>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</si>
  <si>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</si>
  <si>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</si>
  <si>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</si>
  <si>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</si>
  <si>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</si>
  <si>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</si>
  <si>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</si>
  <si>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</si>
  <si>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</si>
  <si>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</si>
  <si>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</si>
  <si>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</si>
  <si>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</si>
  <si>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</si>
  <si>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</si>
  <si>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</si>
  <si>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</si>
  <si>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</si>
  <si>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</si>
  <si>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</si>
  <si>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</si>
  <si>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</si>
  <si>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</si>
  <si>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</si>
  <si>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</si>
  <si>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</si>
  <si>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</si>
  <si>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</si>
  <si>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</si>
  <si>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</si>
  <si>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</si>
  <si>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</si>
  <si>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</si>
  <si>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</si>
  <si>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</si>
  <si>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</si>
  <si>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</si>
  <si>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</si>
  <si>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</si>
  <si>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</si>
  <si>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</si>
  <si>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</si>
  <si>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</si>
  <si>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</si>
  <si>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</si>
  <si>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</si>
  <si>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</si>
  <si>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</si>
  <si>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</si>
  <si>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</si>
  <si>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</si>
  <si>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</si>
  <si>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</si>
  <si>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</si>
  <si>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</si>
  <si>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</si>
  <si>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</si>
  <si>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</si>
  <si>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</si>
  <si>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</si>
  <si>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</si>
  <si>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</si>
  <si>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</si>
  <si>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</si>
  <si>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</si>
  <si>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</si>
  <si>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</si>
  <si>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</si>
  <si>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</si>
  <si>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</si>
  <si>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</si>
  <si>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</si>
  <si>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</si>
  <si>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</si>
  <si>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</si>
  <si>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</si>
  <si>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</si>
  <si>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</si>
  <si>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</si>
  <si>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</si>
  <si>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</si>
  <si>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</si>
  <si>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</si>
  <si>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</si>
  <si>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</si>
  <si>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</si>
  <si>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</si>
  <si>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</si>
  <si>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</si>
  <si>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</si>
  <si>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</si>
  <si>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</si>
  <si>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</si>
  <si>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</si>
  <si>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</si>
  <si>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</si>
  <si>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</si>
  <si>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</si>
  <si>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</si>
  <si>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</si>
  <si>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</si>
  <si>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</si>
  <si>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</si>
  <si>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</si>
  <si>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</si>
  <si>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</si>
  <si>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</si>
  <si>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</si>
  <si>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</si>
  <si>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</si>
  <si>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</si>
  <si>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</si>
  <si>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</si>
  <si>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</si>
  <si>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</si>
  <si>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</si>
  <si>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</si>
  <si>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</si>
  <si>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</si>
  <si>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</si>
  <si>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</si>
  <si>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</si>
  <si>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</si>
  <si>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</si>
  <si>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</si>
  <si>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</si>
  <si>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</si>
  <si>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</si>
  <si>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</si>
  <si>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</si>
  <si>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</si>
  <si>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</si>
  <si>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</si>
  <si>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</si>
  <si>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</si>
  <si>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</si>
  <si>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</si>
  <si>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</si>
  <si>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</si>
  <si>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</si>
  <si>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</si>
  <si>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</si>
  <si>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</si>
  <si>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</si>
  <si>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</si>
  <si>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</si>
  <si>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</si>
  <si>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</si>
  <si>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</si>
  <si>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</si>
  <si>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</si>
  <si>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</si>
  <si>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</si>
  <si>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</si>
  <si>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</si>
  <si>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</si>
  <si>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</si>
  <si>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</si>
  <si>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</si>
  <si>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</si>
  <si>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</si>
  <si>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</si>
  <si>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</si>
  <si>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</si>
  <si>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</si>
  <si>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</si>
  <si>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</si>
  <si>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</si>
  <si>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</si>
  <si>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</si>
  <si>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</si>
  <si>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</si>
  <si>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</si>
  <si>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</si>
  <si>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</si>
  <si>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</si>
  <si>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</si>
  <si>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</si>
  <si>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</si>
  <si>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</si>
  <si>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</si>
  <si>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</si>
  <si>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</si>
  <si>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</si>
  <si>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</si>
  <si>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</si>
  <si>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</si>
  <si>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</si>
  <si>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</si>
  <si>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</si>
  <si>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</si>
  <si>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</si>
  <si>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</si>
  <si>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</si>
  <si>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</si>
  <si>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</si>
  <si>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</si>
  <si>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</si>
  <si>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</si>
  <si>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</si>
  <si>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</si>
  <si>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</si>
  <si>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</si>
  <si>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</si>
  <si>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</si>
  <si>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</si>
  <si>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</si>
  <si>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</si>
  <si>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</si>
  <si>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</si>
  <si>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</si>
  <si>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</si>
  <si>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</si>
  <si>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</si>
  <si>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</si>
  <si>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</si>
  <si>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</si>
  <si>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</si>
  <si>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</si>
  <si>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</si>
  <si>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</si>
  <si>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</si>
  <si>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</si>
  <si>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</si>
  <si>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</si>
  <si>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</si>
  <si>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</si>
  <si>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</si>
  <si>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</si>
  <si>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</si>
  <si>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</si>
  <si>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</si>
  <si>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</si>
  <si>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</si>
  <si>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</si>
  <si>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</si>
  <si>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</si>
  <si>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</si>
  <si>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</si>
  <si>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</si>
  <si>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</si>
  <si>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</si>
  <si>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</si>
  <si>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</si>
  <si>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</si>
  <si>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</si>
  <si>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</si>
  <si>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</si>
  <si>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</si>
  <si>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</si>
  <si>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</si>
  <si>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</si>
  <si>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</si>
  <si>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</si>
  <si>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</si>
  <si>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</si>
  <si>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</si>
  <si>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</si>
  <si>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</si>
  <si>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</si>
  <si>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</si>
  <si>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</si>
  <si>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</si>
  <si>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</si>
  <si>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</si>
  <si>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</si>
  <si>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</si>
  <si>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</si>
  <si>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</si>
  <si>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</si>
  <si>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</si>
  <si>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</si>
  <si>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</si>
  <si>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</si>
  <si>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</si>
  <si>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</si>
  <si>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</si>
  <si>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</si>
  <si>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</si>
  <si>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</si>
  <si>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</si>
  <si>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</si>
  <si>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</si>
  <si>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</si>
  <si>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</si>
  <si>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</si>
  <si>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</si>
  <si>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</si>
  <si>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</si>
  <si>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</si>
  <si>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</si>
  <si>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</si>
  <si>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</si>
  <si>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</si>
  <si>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</si>
  <si>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</si>
  <si>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</si>
  <si>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</si>
  <si>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</si>
  <si>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</si>
  <si>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</si>
  <si>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</si>
  <si>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</si>
  <si>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</si>
  <si>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</si>
  <si>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</si>
  <si>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</si>
  <si>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</si>
  <si>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</si>
  <si>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</si>
  <si>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</si>
  <si>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</si>
  <si>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</si>
  <si>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</si>
  <si>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</si>
  <si>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</si>
  <si>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</si>
  <si>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</si>
  <si>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</si>
  <si>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</si>
  <si>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</si>
  <si>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</si>
  <si>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</si>
  <si>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</si>
  <si>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</si>
  <si>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</si>
  <si>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</si>
  <si>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</si>
  <si>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</si>
  <si>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</si>
  <si>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</si>
  <si>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</si>
  <si>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</si>
  <si>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</si>
  <si>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</si>
  <si>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</si>
  <si>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</si>
  <si>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</si>
  <si>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</si>
  <si>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</si>
  <si>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</si>
  <si>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</si>
  <si>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</si>
  <si>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</si>
  <si>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</si>
  <si>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</si>
  <si>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</si>
  <si>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</si>
  <si>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</si>
  <si>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</si>
  <si>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</si>
  <si>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</si>
  <si>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</si>
  <si>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</si>
  <si>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</si>
  <si>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</si>
  <si>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</si>
  <si>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</si>
  <si>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</si>
  <si>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</si>
  <si>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</si>
  <si>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</si>
  <si>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</si>
  <si>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</si>
  <si>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</si>
  <si>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</si>
  <si>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</si>
  <si>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</si>
  <si>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</si>
  <si>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</si>
  <si>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</si>
  <si>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</si>
  <si>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</si>
  <si>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</si>
  <si>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</si>
  <si>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</si>
  <si>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</si>
  <si>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</si>
  <si>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</si>
  <si>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</si>
  <si>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</si>
  <si>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</si>
  <si>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</si>
  <si>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</si>
  <si>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</si>
  <si>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</si>
  <si>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</si>
  <si>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</si>
  <si>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</si>
  <si>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</si>
  <si>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</si>
  <si>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</si>
  <si>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</si>
  <si>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</si>
  <si>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</si>
  <si>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</si>
  <si>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</si>
  <si>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</si>
  <si>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</si>
  <si>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</si>
  <si>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</si>
  <si>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</si>
  <si>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</si>
  <si>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</si>
  <si>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</si>
  <si>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</si>
  <si>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</si>
  <si>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</si>
  <si>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</si>
  <si>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</si>
  <si>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</si>
  <si>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</si>
  <si>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</si>
  <si>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</si>
  <si>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</si>
  <si>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</si>
  <si>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</si>
  <si>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</si>
  <si>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</si>
  <si>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</si>
  <si>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</si>
  <si>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</si>
  <si>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</si>
  <si>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</si>
  <si>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</si>
  <si>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</si>
  <si>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</si>
  <si>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</si>
  <si>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</si>
  <si>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</si>
  <si>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</si>
  <si>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</si>
  <si>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</si>
  <si>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</si>
  <si>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</si>
  <si>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</si>
  <si>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</si>
  <si>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</si>
  <si>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</si>
  <si>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</si>
  <si>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</si>
  <si>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</si>
  <si>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</si>
  <si>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</si>
  <si>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</si>
  <si>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</si>
  <si>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</si>
  <si>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</si>
  <si>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</si>
  <si>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</si>
  <si>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</si>
  <si>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</si>
  <si>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</si>
  <si>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</si>
  <si>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</si>
  <si>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</si>
  <si>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</si>
  <si>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</si>
  <si>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</si>
  <si>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</si>
  <si>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</si>
  <si>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</si>
  <si>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</si>
  <si>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</si>
  <si>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</si>
  <si>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</si>
  <si>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</si>
  <si>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</si>
  <si>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</si>
  <si>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</si>
  <si>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</si>
  <si>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</si>
  <si>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</si>
  <si>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</si>
  <si>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</si>
  <si>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</si>
  <si>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</si>
  <si>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</si>
  <si>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</si>
  <si>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</si>
  <si>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</si>
  <si>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</si>
  <si>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</si>
  <si>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</si>
  <si>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</si>
  <si>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</si>
  <si>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</si>
  <si>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</si>
  <si>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</si>
  <si>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</si>
  <si>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</si>
  <si>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</si>
  <si>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</si>
  <si>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</si>
  <si>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</si>
  <si>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</si>
  <si>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</si>
  <si>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</si>
  <si>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</si>
  <si>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</si>
  <si>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</si>
  <si>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</si>
  <si>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</si>
  <si>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</si>
  <si>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</si>
  <si>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</si>
  <si>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</si>
  <si>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</si>
  <si>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</si>
  <si>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</si>
  <si>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</si>
  <si>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</si>
  <si>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</si>
  <si>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</si>
  <si>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</si>
  <si>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</si>
  <si>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</si>
  <si>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</si>
  <si>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</si>
  <si>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</si>
  <si>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</si>
  <si>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</si>
  <si>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</si>
  <si>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</si>
  <si>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</si>
  <si>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</si>
  <si>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</si>
  <si>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</si>
  <si>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</si>
  <si>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</si>
  <si>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</si>
  <si>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</si>
  <si>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</si>
  <si>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</si>
  <si>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</si>
  <si>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</si>
  <si>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</si>
  <si>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</si>
  <si>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</si>
  <si>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</si>
  <si>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</si>
  <si>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</si>
  <si>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</si>
  <si>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</si>
  <si>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</si>
  <si>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</si>
  <si>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</si>
  <si>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</si>
  <si>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</si>
  <si>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</si>
  <si>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</si>
  <si>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</si>
  <si>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</si>
  <si>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</si>
  <si>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</si>
  <si>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</si>
  <si>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</si>
  <si>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</si>
  <si>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</si>
  <si>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</si>
  <si>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</si>
  <si>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</si>
  <si>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</si>
  <si>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</si>
  <si>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</si>
  <si>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</si>
  <si>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</si>
  <si>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</si>
  <si>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</si>
  <si>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</si>
  <si>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</si>
  <si>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</si>
  <si>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</si>
  <si>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</si>
  <si>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</si>
  <si>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</si>
  <si>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</si>
  <si>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</si>
  <si>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</si>
  <si>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</si>
  <si>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</si>
  <si>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</si>
  <si>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</si>
  <si>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</si>
  <si>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</si>
  <si>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</si>
  <si>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</si>
  <si>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</si>
  <si>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</si>
  <si>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</si>
  <si>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</si>
  <si>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</si>
  <si>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</si>
  <si>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</si>
  <si>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</si>
  <si>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</si>
  <si>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</si>
  <si>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</si>
  <si>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</si>
  <si>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</si>
  <si>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</si>
  <si>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</si>
  <si>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</si>
  <si>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</si>
  <si>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</si>
  <si>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</si>
  <si>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</si>
  <si>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</si>
  <si>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</si>
  <si>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</si>
  <si>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</si>
  <si>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</si>
  <si>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</si>
  <si>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</si>
  <si>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</si>
  <si>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</si>
  <si>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</si>
  <si>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</si>
  <si>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</si>
  <si>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</si>
  <si>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</si>
  <si>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</si>
  <si>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</si>
  <si>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</si>
  <si>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</si>
  <si>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</si>
  <si>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</si>
  <si>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</si>
  <si>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</si>
  <si>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</si>
  <si>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</si>
  <si>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</si>
  <si>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</si>
  <si>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</si>
  <si>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</si>
  <si>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</si>
  <si>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</si>
  <si>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</si>
  <si>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</si>
  <si>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</si>
  <si>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</si>
  <si>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</si>
  <si>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</si>
  <si>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</si>
  <si>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</si>
  <si>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</si>
  <si>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</si>
  <si>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</si>
  <si>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</si>
  <si>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</si>
  <si>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</si>
  <si>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</si>
  <si>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</si>
  <si>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</si>
  <si>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</si>
  <si>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</si>
  <si>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</si>
  <si>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</si>
  <si>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</si>
  <si>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</si>
  <si>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</si>
  <si>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</si>
  <si>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</si>
  <si>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</si>
  <si>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</si>
  <si>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</si>
  <si>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</si>
  <si>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</si>
  <si>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</si>
  <si>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</si>
  <si>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</si>
  <si>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</si>
  <si>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</si>
  <si>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</si>
  <si>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</si>
  <si>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</si>
  <si>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</si>
  <si>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</si>
  <si>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</si>
  <si>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</si>
  <si>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</si>
  <si>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</si>
  <si>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</si>
  <si>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</si>
  <si>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</si>
  <si>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</si>
  <si>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</si>
  <si>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</si>
  <si>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</si>
  <si>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</si>
  <si>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</si>
  <si>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</si>
  <si>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</si>
  <si>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</si>
  <si>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</si>
  <si>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</si>
  <si>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</si>
  <si>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</si>
  <si>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</si>
  <si>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</si>
  <si>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</si>
  <si>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</si>
  <si>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</si>
  <si>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</si>
  <si>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</si>
  <si>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</si>
  <si>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</si>
  <si>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</si>
  <si>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</si>
  <si>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</si>
  <si>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</si>
  <si>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</si>
  <si>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</si>
  <si>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</si>
  <si>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</si>
  <si>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</si>
  <si>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</si>
  <si>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</si>
  <si>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</si>
  <si>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</si>
  <si>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</si>
  <si>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</si>
  <si>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</si>
  <si>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</si>
  <si>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</si>
  <si>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</si>
  <si>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</si>
  <si>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</si>
  <si>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</si>
  <si>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</si>
  <si>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</si>
  <si>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</si>
  <si>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</si>
  <si>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</si>
  <si>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</si>
  <si>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</si>
  <si>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</si>
  <si>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</si>
  <si>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</si>
  <si>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</si>
  <si>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</si>
  <si>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</si>
  <si>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</si>
  <si>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</si>
  <si>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</si>
  <si>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</si>
  <si>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</si>
  <si>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</si>
  <si>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</si>
  <si>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</si>
  <si>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</si>
  <si>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</si>
  <si>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</si>
  <si>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</si>
  <si>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</si>
  <si>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</si>
  <si>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</si>
  <si>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</si>
  <si>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</si>
  <si>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</si>
  <si>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</si>
  <si>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</si>
  <si>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</si>
  <si>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</si>
  <si>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</si>
  <si>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</si>
  <si>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</si>
  <si>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</si>
  <si>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</si>
  <si>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</si>
  <si>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</si>
  <si>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</si>
  <si>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</si>
  <si>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</si>
  <si>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</si>
  <si>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</si>
  <si>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</si>
  <si>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</si>
  <si>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</si>
  <si>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</si>
  <si>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</si>
  <si>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</si>
  <si>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</si>
  <si>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</si>
  <si>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</si>
  <si>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</si>
  <si>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</si>
  <si>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</si>
  <si>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</si>
  <si>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</si>
  <si>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</si>
  <si>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</si>
  <si>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</si>
  <si>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</si>
  <si>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</si>
  <si>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</si>
  <si>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</si>
  <si>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</si>
  <si>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</si>
  <si>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</si>
  <si>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</si>
  <si>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</si>
  <si>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</si>
  <si>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</si>
  <si>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</si>
  <si>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</si>
  <si>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</si>
  <si>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</si>
  <si>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</si>
  <si>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</si>
  <si>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</si>
  <si>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</si>
  <si>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</si>
  <si>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</si>
  <si>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</si>
  <si>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</si>
  <si>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</si>
  <si>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</si>
  <si>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</si>
  <si>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</si>
  <si>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</si>
  <si>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</si>
  <si>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</si>
  <si>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</si>
  <si>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</si>
  <si>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</si>
  <si>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</si>
  <si>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</si>
  <si>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</si>
  <si>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</si>
  <si>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</si>
  <si>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</si>
  <si>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</si>
  <si>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</si>
  <si>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</si>
  <si>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</si>
  <si>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</si>
  <si>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</si>
  <si>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</si>
  <si>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</si>
  <si>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</si>
  <si>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</si>
  <si>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</si>
  <si>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</si>
  <si>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</si>
  <si>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</si>
  <si>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</si>
  <si>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</si>
  <si>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</si>
  <si>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</si>
  <si>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</si>
  <si>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</si>
  <si>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</si>
  <si>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</si>
  <si>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</si>
  <si>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</si>
  <si>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</si>
  <si>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</si>
  <si>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</si>
  <si>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</si>
  <si>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</si>
  <si>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</si>
  <si>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</si>
  <si>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</si>
  <si>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</si>
  <si>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</si>
  <si>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</si>
  <si>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</si>
  <si>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</si>
  <si>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</si>
  <si>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</si>
  <si>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</si>
  <si>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</si>
  <si>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</si>
  <si>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</si>
  <si>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</si>
  <si>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</si>
  <si>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</si>
  <si>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</si>
  <si>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</si>
  <si>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</si>
  <si>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</si>
  <si>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</si>
  <si>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</si>
  <si>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</si>
  <si>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</si>
  <si>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</si>
  <si>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</si>
  <si>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</si>
  <si>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</si>
  <si>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</si>
  <si>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</si>
  <si>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</si>
  <si>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</si>
  <si>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</si>
  <si>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</si>
  <si>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</si>
  <si>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</si>
  <si>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</si>
  <si>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</si>
  <si>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</si>
  <si>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</si>
  <si>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</si>
  <si>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</si>
  <si>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</si>
  <si>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</si>
  <si>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</si>
  <si>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</si>
  <si>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</si>
  <si>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</si>
  <si>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</si>
  <si>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</si>
  <si>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</si>
  <si>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</si>
  <si>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</si>
  <si>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</si>
  <si>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</si>
  <si>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</si>
  <si>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</si>
  <si>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</si>
  <si>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</si>
  <si>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</si>
  <si>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</si>
  <si>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</si>
  <si>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</si>
  <si>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</si>
  <si>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</si>
  <si>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</si>
  <si>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</si>
  <si>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</si>
  <si>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</si>
  <si>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</si>
  <si>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</si>
  <si>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</si>
  <si>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</si>
  <si>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</si>
  <si>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</si>
  <si>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</si>
  <si>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</si>
  <si>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</si>
  <si>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</si>
  <si>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</si>
  <si>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</si>
  <si>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</si>
  <si>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</si>
  <si>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</si>
  <si>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</si>
  <si>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</si>
  <si>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</si>
  <si>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</si>
  <si>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</si>
  <si>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</si>
  <si>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</si>
  <si>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</si>
  <si>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</si>
  <si>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</si>
  <si>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</si>
  <si>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</si>
  <si>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</si>
  <si>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</si>
  <si>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</si>
  <si>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</si>
  <si>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</si>
  <si>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</si>
  <si>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</si>
  <si>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</si>
  <si>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</si>
  <si>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</si>
  <si>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</si>
  <si>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</si>
  <si>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</si>
  <si>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</si>
  <si>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</si>
  <si>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</si>
  <si>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</si>
  <si>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</si>
  <si>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</si>
  <si>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</si>
  <si>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</si>
  <si>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</si>
  <si>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</si>
  <si>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</si>
  <si>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</si>
  <si>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</si>
  <si>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</si>
  <si>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</si>
  <si>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</si>
  <si>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</si>
  <si>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</si>
  <si>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</si>
  <si>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</si>
  <si>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</si>
  <si>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</si>
  <si>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</si>
  <si>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</si>
  <si>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</si>
  <si>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</si>
  <si>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</si>
  <si>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</si>
  <si>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</si>
  <si>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</si>
  <si>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</si>
  <si>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</si>
  <si>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</si>
  <si>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</si>
  <si>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</si>
  <si>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</si>
  <si>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</si>
  <si>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</si>
  <si>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</si>
  <si>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</si>
  <si>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</si>
  <si>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</si>
  <si>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</si>
  <si>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</si>
  <si>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</si>
  <si>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</si>
  <si>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</si>
  <si>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</si>
  <si>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</si>
  <si>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</si>
  <si>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</si>
  <si>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</si>
  <si>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</si>
  <si>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</si>
  <si>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</si>
  <si>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</si>
  <si>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</si>
  <si>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</si>
  <si>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</si>
  <si>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</si>
  <si>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</si>
  <si>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</si>
  <si>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</si>
  <si>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</si>
  <si>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</si>
  <si>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</si>
  <si>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</si>
  <si>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</si>
  <si>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</si>
  <si>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</si>
  <si>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</si>
  <si>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</si>
  <si>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</si>
  <si>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</si>
  <si>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</si>
  <si>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</si>
  <si>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</si>
  <si>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</si>
  <si>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</si>
  <si>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</si>
  <si>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</si>
  <si>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</si>
  <si>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</si>
  <si>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</si>
  <si>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</si>
  <si>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</si>
  <si>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</si>
  <si>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</si>
  <si>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</si>
  <si>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</si>
  <si>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</si>
  <si>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</si>
  <si>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</si>
  <si>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</si>
  <si>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</si>
  <si>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</si>
  <si>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</si>
  <si>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</si>
  <si>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</si>
  <si>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</si>
  <si>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</si>
  <si>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</si>
  <si>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</si>
  <si>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</si>
  <si>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</si>
  <si>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</si>
  <si>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</si>
  <si>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</si>
  <si>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</si>
  <si>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</si>
  <si>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</si>
  <si>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</si>
  <si>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</si>
  <si>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</si>
  <si>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</si>
  <si>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</si>
  <si>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</si>
  <si>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</si>
  <si>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</si>
  <si>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</si>
  <si>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</si>
  <si>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</si>
  <si>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</si>
  <si>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</si>
  <si>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</si>
  <si>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</si>
  <si>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</si>
  <si>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</si>
  <si>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</si>
  <si>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</si>
  <si>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</si>
  <si>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</si>
  <si>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</si>
  <si>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</si>
  <si>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</si>
  <si>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</si>
  <si>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</si>
  <si>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</si>
  <si>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</si>
  <si>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</si>
  <si>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</si>
  <si>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</si>
  <si>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</si>
  <si>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</si>
  <si>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</si>
  <si>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</si>
  <si>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</si>
  <si>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</si>
  <si>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</si>
  <si>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</si>
  <si>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</si>
  <si>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</si>
  <si>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</si>
  <si>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</si>
  <si>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</si>
  <si>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</si>
  <si>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</si>
  <si>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</si>
  <si>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</si>
  <si>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</si>
  <si>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</si>
  <si>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</si>
  <si>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</si>
  <si>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</si>
  <si>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</si>
  <si>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</si>
  <si>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</si>
  <si>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</si>
  <si>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</si>
  <si>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</si>
  <si>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</si>
  <si>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</si>
  <si>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</si>
  <si>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</si>
  <si>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</si>
  <si>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</si>
  <si>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</si>
  <si>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</si>
  <si>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</si>
  <si>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</si>
  <si>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</si>
  <si>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</si>
  <si>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</si>
  <si>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</si>
  <si>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</si>
  <si>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</si>
  <si>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</si>
  <si>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</si>
  <si>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</si>
  <si>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</si>
  <si>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</si>
  <si>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</si>
  <si>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</si>
  <si>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</si>
  <si>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</si>
  <si>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</si>
  <si>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</si>
  <si>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</si>
  <si>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</si>
  <si>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</si>
  <si>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</si>
  <si>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</si>
  <si>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</si>
  <si>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</si>
  <si>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</si>
  <si>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</si>
  <si>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</si>
  <si>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</si>
  <si>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</si>
  <si>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</si>
  <si>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</si>
  <si>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</si>
  <si>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</si>
  <si>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</si>
  <si>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</si>
  <si>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</si>
  <si>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</si>
  <si>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</si>
  <si>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</si>
  <si>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</si>
  <si>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</si>
  <si>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</si>
  <si>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</si>
  <si>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</si>
  <si>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</si>
  <si>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</si>
  <si>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</si>
  <si>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</si>
  <si>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</si>
  <si>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</si>
  <si>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</si>
  <si>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</si>
  <si>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</si>
  <si>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</si>
  <si>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</si>
  <si>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</si>
  <si>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</si>
  <si>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</si>
  <si>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</si>
  <si>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</si>
  <si>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</si>
  <si>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</si>
  <si>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</si>
  <si>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</si>
  <si>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</si>
  <si>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</si>
  <si>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</si>
  <si>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</si>
  <si>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</si>
  <si>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</si>
  <si>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</si>
  <si>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</si>
  <si>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</si>
  <si>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</si>
  <si>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</si>
  <si>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</si>
  <si>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</si>
  <si>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</si>
  <si>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</si>
  <si>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</si>
  <si>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</si>
  <si>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</si>
  <si>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</si>
  <si>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</si>
  <si>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</si>
  <si>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</si>
  <si>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</si>
  <si>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</si>
  <si>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</si>
  <si>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</si>
  <si>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</si>
  <si>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</si>
  <si>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</si>
  <si>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</si>
  <si>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</si>
  <si>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</si>
  <si>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</si>
  <si>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</si>
  <si>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</si>
  <si>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</si>
  <si>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</si>
  <si>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</si>
  <si>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</si>
  <si>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</si>
  <si>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</si>
  <si>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</si>
  <si>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</si>
  <si>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</si>
  <si>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</si>
  <si>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</si>
  <si>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</si>
  <si>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</si>
  <si>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</si>
  <si>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</si>
  <si>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</si>
  <si>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</si>
  <si>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</si>
  <si>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</si>
  <si>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</si>
  <si>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</si>
  <si>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</si>
  <si>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</si>
  <si>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</si>
  <si>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</si>
  <si>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</si>
  <si>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</si>
  <si>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</si>
  <si>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</si>
  <si>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</si>
  <si>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</si>
  <si>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</si>
  <si>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</si>
  <si>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</si>
  <si>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</si>
  <si>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</si>
  <si>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</si>
  <si>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</si>
  <si>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</si>
  <si>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</si>
  <si>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</si>
  <si>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</si>
  <si>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</si>
  <si>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</si>
  <si>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</si>
  <si>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</si>
  <si>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</si>
  <si>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</si>
  <si>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</si>
  <si>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</si>
  <si>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</si>
  <si>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</si>
  <si>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</si>
  <si>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</si>
  <si>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</si>
  <si>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</si>
  <si>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</si>
  <si>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</si>
  <si>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</si>
  <si>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</si>
  <si>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</si>
  <si>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</si>
  <si>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</si>
  <si>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</si>
  <si>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</si>
  <si>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</si>
  <si>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</si>
  <si>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</si>
  <si>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</si>
  <si>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</si>
  <si>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</si>
  <si>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</si>
  <si>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</si>
  <si>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</si>
  <si>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</si>
  <si>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</si>
  <si>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</si>
  <si>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</si>
  <si>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</si>
  <si>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</si>
  <si>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</si>
  <si>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</si>
  <si>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</si>
  <si>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</si>
  <si>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</si>
  <si>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</si>
  <si>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</si>
  <si>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</si>
  <si>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</si>
  <si>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</si>
  <si>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</si>
  <si>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</si>
  <si>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</si>
  <si>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</si>
  <si>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</si>
  <si>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</si>
  <si>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</si>
  <si>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</si>
  <si>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</si>
  <si>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</si>
  <si>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</si>
  <si>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</si>
  <si>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</si>
  <si>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</si>
  <si>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</si>
  <si>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</si>
  <si>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</si>
  <si>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</si>
  <si>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</si>
  <si>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</si>
  <si>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</si>
  <si>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</si>
  <si>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</si>
  <si>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</si>
  <si>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</si>
  <si>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</si>
  <si>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</si>
  <si>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</si>
  <si>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</si>
  <si>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</si>
  <si>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</si>
  <si>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</si>
  <si>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</si>
  <si>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</si>
  <si>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</si>
  <si>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</si>
  <si>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</si>
  <si>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</si>
  <si>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</si>
  <si>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</si>
  <si>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</si>
  <si>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</si>
  <si>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</si>
  <si>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</si>
  <si>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</si>
  <si>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</si>
  <si>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</si>
  <si>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</si>
  <si>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</si>
  <si>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</si>
  <si>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</si>
  <si>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</si>
  <si>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</si>
  <si>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</si>
  <si>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</si>
  <si>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</si>
  <si>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</si>
  <si>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</si>
  <si>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</si>
  <si>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</si>
  <si>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</si>
  <si>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</si>
  <si>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</si>
  <si>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</si>
  <si>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</si>
  <si>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</si>
  <si>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</si>
  <si>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</si>
  <si>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</si>
  <si>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</si>
  <si>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</si>
  <si>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</si>
  <si>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</si>
  <si>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</si>
  <si>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</si>
  <si>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</si>
  <si>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</si>
  <si>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</si>
  <si>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</si>
  <si>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</si>
  <si>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</si>
  <si>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</si>
  <si>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</si>
  <si>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</si>
  <si>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</si>
  <si>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</si>
  <si>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</si>
  <si>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</si>
  <si>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</si>
  <si>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</si>
  <si>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</si>
  <si>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</si>
  <si>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</si>
  <si>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</si>
  <si>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</si>
  <si>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</si>
  <si>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</si>
  <si>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</si>
  <si>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</si>
  <si>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</si>
  <si>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</si>
  <si>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</si>
  <si>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</si>
  <si>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</si>
  <si>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</si>
  <si>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</si>
  <si>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</si>
  <si>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</si>
  <si>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</si>
  <si>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</si>
  <si>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</si>
  <si>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</si>
  <si>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</si>
  <si>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</si>
  <si>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</si>
  <si>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</si>
  <si>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</si>
  <si>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</si>
  <si>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</si>
  <si>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</si>
  <si>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</si>
  <si>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</si>
  <si>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</si>
  <si>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</si>
  <si>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</si>
  <si>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</si>
  <si>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</si>
  <si>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</si>
  <si>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</si>
  <si>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</si>
  <si>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</si>
  <si>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</si>
  <si>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</si>
  <si>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</si>
  <si>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</si>
  <si>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</si>
  <si>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</si>
  <si>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</si>
  <si>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</si>
  <si>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</si>
  <si>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</si>
  <si>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</si>
  <si>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</si>
  <si>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</si>
  <si>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</si>
  <si>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</si>
  <si>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</si>
  <si>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</si>
  <si>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</si>
  <si>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</si>
  <si>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</si>
  <si>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</si>
  <si>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</si>
  <si>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</si>
  <si>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</si>
  <si>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</si>
  <si>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</si>
  <si>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</si>
  <si>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</si>
  <si>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</si>
  <si>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</si>
  <si>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</si>
  <si>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</si>
  <si>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</si>
  <si>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</si>
  <si>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</si>
  <si>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</si>
  <si>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</si>
  <si>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</si>
  <si>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</si>
  <si>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</si>
  <si>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</si>
  <si>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</si>
  <si>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</si>
  <si>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</si>
  <si>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</si>
  <si>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</si>
  <si>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</si>
  <si>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</si>
  <si>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</si>
  <si>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</si>
  <si>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</si>
  <si>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</si>
  <si>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</si>
  <si>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</si>
  <si>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</si>
  <si>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</si>
  <si>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</si>
  <si>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</si>
  <si>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</si>
  <si>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</si>
  <si>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</si>
  <si>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</si>
  <si>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</si>
  <si>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</si>
  <si>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</si>
  <si>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</si>
  <si>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</si>
  <si>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</si>
  <si>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</si>
  <si>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</si>
  <si>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</si>
  <si>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</si>
  <si>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</si>
  <si>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</si>
  <si>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</si>
  <si>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</si>
  <si>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</si>
  <si>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</si>
  <si>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</si>
  <si>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</si>
  <si>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</si>
  <si>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</si>
  <si>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</si>
  <si>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</si>
  <si>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</si>
  <si>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</si>
  <si>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</si>
  <si>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</si>
  <si>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</si>
  <si>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</si>
  <si>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</si>
  <si>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</si>
  <si>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</si>
  <si>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</si>
  <si>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</si>
  <si>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</si>
  <si>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</si>
  <si>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</si>
  <si>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</si>
  <si>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</si>
  <si>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</si>
  <si>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</si>
  <si>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</si>
  <si>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</si>
  <si>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</si>
  <si>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</si>
  <si>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</si>
  <si>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</si>
  <si>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</si>
  <si>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</si>
  <si>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</si>
  <si>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</si>
  <si>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</si>
  <si>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</si>
  <si>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</si>
  <si>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</si>
  <si>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</si>
  <si>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</si>
  <si>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</si>
  <si>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</si>
  <si>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</si>
  <si>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</si>
  <si>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</si>
  <si>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</si>
  <si>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</si>
  <si>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</si>
  <si>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</si>
  <si>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</si>
  <si>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</si>
  <si>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</si>
  <si>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</si>
  <si>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</si>
  <si>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</si>
  <si>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</si>
  <si>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</si>
  <si>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</si>
  <si>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</si>
  <si>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</si>
  <si>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</si>
  <si>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</si>
  <si>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</si>
  <si>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</si>
  <si>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</si>
  <si>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</si>
  <si>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</si>
  <si>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</si>
  <si>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</si>
  <si>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</si>
  <si>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</si>
  <si>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</si>
  <si>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</si>
  <si>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</si>
  <si>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</si>
  <si>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</si>
  <si>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</si>
  <si>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</si>
  <si>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</si>
  <si>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</si>
  <si>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</si>
  <si>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</si>
  <si>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</si>
  <si>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</si>
  <si>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</si>
  <si>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</si>
  <si>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</si>
  <si>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</si>
  <si>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</si>
  <si>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</si>
  <si>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</si>
  <si>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</si>
  <si>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</si>
  <si>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</si>
  <si>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</si>
  <si>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</si>
  <si>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</si>
  <si>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</si>
  <si>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</si>
  <si>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</si>
  <si>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</si>
  <si>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</si>
  <si>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</si>
  <si>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</si>
  <si>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</si>
  <si>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</si>
  <si>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</si>
  <si>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</si>
  <si>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</si>
  <si>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</si>
  <si>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</si>
  <si>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</si>
  <si>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</si>
  <si>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</si>
  <si>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</si>
  <si>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</si>
  <si>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</si>
  <si>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</si>
  <si>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</si>
  <si>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</si>
  <si>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</si>
  <si>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</si>
  <si>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</si>
  <si>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</si>
  <si>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</si>
  <si>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</si>
  <si>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</si>
  <si>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</si>
  <si>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</si>
  <si>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</si>
  <si>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</si>
  <si>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</si>
  <si>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</si>
  <si>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</si>
  <si>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</si>
  <si>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</si>
  <si>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</si>
  <si>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</si>
  <si>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</si>
  <si>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</si>
  <si>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</si>
  <si>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</si>
  <si>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</si>
  <si>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</si>
  <si>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</si>
  <si>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</si>
  <si>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</si>
  <si>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</si>
  <si>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</si>
  <si>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</si>
  <si>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</si>
  <si>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</si>
  <si>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</si>
  <si>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</si>
  <si>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</si>
  <si>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</si>
  <si>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</si>
  <si>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</si>
  <si>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</si>
  <si>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</si>
  <si>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</si>
  <si>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</si>
  <si>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</si>
  <si>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</si>
  <si>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</si>
  <si>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</si>
  <si>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</si>
  <si>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</si>
  <si>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</si>
  <si>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</si>
  <si>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</si>
  <si>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</si>
  <si>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</si>
  <si>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</si>
  <si>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</si>
  <si>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</si>
  <si>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</si>
  <si>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</si>
  <si>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</si>
  <si>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</si>
  <si>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</si>
  <si>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</si>
  <si>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</si>
  <si>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</si>
  <si>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</si>
  <si>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</si>
  <si>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</si>
  <si>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</si>
  <si>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</si>
  <si>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</si>
  <si>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</si>
  <si>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</si>
  <si>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</si>
  <si>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</si>
  <si>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</si>
  <si>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</si>
  <si>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</si>
  <si>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</si>
  <si>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</si>
  <si>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</si>
  <si>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</si>
  <si>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</si>
  <si>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</si>
  <si>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</si>
  <si>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</si>
  <si>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</si>
  <si>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</si>
  <si>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</si>
  <si>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</si>
  <si>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</si>
  <si>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</si>
  <si>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</si>
  <si>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</si>
  <si>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</si>
  <si>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</si>
  <si>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</si>
  <si>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</si>
  <si>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</si>
  <si>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</si>
  <si>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</si>
  <si>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</si>
  <si>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</si>
  <si>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</si>
  <si>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</si>
  <si>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</si>
  <si>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</si>
  <si>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</si>
  <si>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</si>
  <si>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</si>
  <si>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</si>
  <si>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</si>
  <si>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</si>
  <si>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</si>
  <si>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</si>
  <si>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</si>
  <si>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</si>
  <si>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</si>
  <si>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</si>
  <si>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</si>
  <si>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</si>
  <si>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</si>
  <si>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</si>
  <si>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</si>
  <si>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</si>
  <si>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</si>
  <si>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</si>
  <si>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</si>
  <si>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</si>
  <si>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</si>
  <si>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</si>
  <si>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</si>
  <si>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</si>
  <si>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</si>
  <si>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</si>
  <si>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</si>
  <si>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</si>
  <si>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</si>
  <si>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</si>
  <si>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</si>
  <si>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</si>
  <si>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</si>
  <si>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</si>
  <si>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</si>
  <si>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</si>
  <si>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</si>
  <si>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</si>
  <si>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</si>
  <si>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</si>
  <si>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</si>
  <si>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</si>
  <si>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</si>
  <si>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</si>
  <si>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</si>
  <si>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</si>
  <si>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</si>
  <si>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</si>
  <si>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</si>
  <si>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</si>
  <si>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</si>
  <si>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</si>
  <si>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</si>
  <si>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</si>
  <si>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</si>
  <si>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</si>
  <si>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</si>
  <si>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</si>
  <si>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</si>
  <si>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</si>
  <si>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</si>
  <si>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</si>
  <si>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</si>
  <si>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</si>
  <si>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</si>
  <si>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</si>
  <si>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</si>
  <si>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</si>
  <si>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</si>
  <si>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</si>
  <si>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</si>
  <si>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</si>
  <si>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</si>
  <si>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</si>
  <si>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</si>
  <si>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</si>
  <si>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</si>
  <si>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</si>
  <si>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</si>
  <si>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</si>
  <si>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</si>
  <si>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</si>
  <si>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</si>
  <si>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</si>
  <si>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</si>
  <si>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</si>
  <si>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</si>
  <si>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</si>
  <si>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</si>
  <si>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</si>
  <si>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</si>
  <si>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</si>
  <si>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</si>
  <si>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</si>
  <si>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</si>
  <si>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</si>
  <si>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</si>
  <si>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</si>
  <si>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</si>
  <si>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</si>
  <si>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</si>
  <si>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</si>
  <si>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</si>
  <si>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</si>
  <si>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</si>
  <si>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</si>
  <si>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</si>
  <si>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</si>
  <si>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</si>
  <si>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</si>
  <si>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</si>
  <si>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</si>
  <si>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</si>
  <si>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</si>
  <si>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</si>
  <si>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</si>
  <si>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</si>
  <si>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</si>
  <si>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</si>
  <si>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</si>
  <si>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</si>
  <si>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</si>
  <si>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</si>
  <si>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</si>
  <si>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</si>
  <si>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</si>
  <si>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</si>
  <si>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</si>
  <si>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</si>
  <si>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</si>
  <si>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</si>
  <si>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</si>
  <si>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</si>
  <si>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</si>
  <si>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</si>
  <si>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</si>
  <si>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</si>
  <si>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</si>
  <si>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</si>
  <si>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</si>
  <si>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</si>
  <si>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</si>
  <si>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</si>
  <si>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</si>
  <si>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</si>
  <si>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</si>
  <si>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</si>
  <si>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</si>
  <si>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</si>
  <si>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</si>
  <si>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</si>
  <si>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</si>
  <si>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</si>
  <si>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</si>
  <si>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</si>
  <si>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</si>
  <si>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</si>
  <si>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</si>
  <si>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</si>
  <si>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</si>
  <si>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</si>
  <si>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</si>
  <si>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</si>
  <si>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</si>
  <si>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</si>
  <si>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</si>
  <si>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</si>
  <si>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</si>
  <si>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</si>
  <si>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</si>
  <si>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</si>
  <si>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</si>
  <si>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</si>
  <si>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</si>
  <si>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</si>
  <si>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</si>
  <si>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</si>
  <si>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</si>
  <si>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</si>
  <si>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</si>
  <si>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</si>
  <si>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</si>
  <si>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</si>
  <si>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</si>
  <si>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</si>
  <si>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</si>
  <si>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</si>
  <si>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</si>
  <si>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</si>
  <si>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</si>
  <si>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</si>
  <si>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</si>
  <si>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</si>
  <si>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</si>
  <si>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</si>
  <si>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</si>
  <si>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</si>
  <si>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</si>
  <si>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</si>
  <si>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</si>
  <si>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</si>
  <si>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</si>
  <si>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</si>
  <si>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</si>
  <si>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</si>
  <si>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</si>
  <si>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</si>
  <si>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</si>
  <si>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</si>
  <si>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</si>
  <si>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</si>
  <si>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</si>
  <si>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</si>
  <si>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</si>
  <si>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</si>
  <si>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</si>
  <si>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</si>
  <si>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</si>
  <si>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</si>
  <si>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</si>
  <si>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</si>
  <si>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</si>
  <si>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</si>
  <si>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</si>
  <si>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</si>
  <si>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</si>
  <si>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</si>
  <si>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</si>
  <si>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</si>
  <si>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</si>
  <si>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</si>
  <si>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</si>
  <si>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</si>
  <si>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</si>
  <si>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</si>
  <si>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</si>
  <si>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</si>
  <si>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</si>
  <si>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</si>
  <si>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</si>
  <si>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</si>
  <si>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</si>
  <si>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</si>
  <si>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</si>
  <si>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</si>
  <si>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</si>
  <si>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</si>
  <si>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</si>
  <si>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</si>
  <si>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</si>
  <si>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</si>
  <si>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</si>
  <si>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</si>
  <si>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</si>
  <si>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</si>
  <si>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</si>
  <si>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</si>
  <si>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</si>
  <si>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</si>
  <si>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</si>
  <si>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</si>
  <si>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</si>
  <si>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</si>
  <si>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</si>
  <si>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</si>
  <si>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</si>
  <si>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</si>
  <si>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</si>
  <si>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</si>
  <si>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</si>
  <si>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</si>
  <si>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</si>
  <si>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</si>
  <si>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</si>
  <si>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</si>
  <si>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</si>
  <si>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</si>
  <si>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</si>
  <si>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</si>
  <si>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</si>
  <si>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</si>
  <si>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</si>
  <si>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</si>
  <si>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</si>
  <si>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</si>
  <si>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</si>
  <si>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</si>
  <si>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</si>
  <si>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</si>
  <si>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</si>
  <si>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</si>
  <si>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</si>
  <si>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</si>
  <si>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</si>
  <si>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</si>
  <si>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</si>
  <si>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</si>
  <si>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</si>
  <si>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</si>
  <si>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</si>
  <si>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</si>
  <si>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</si>
  <si>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</si>
  <si>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</si>
  <si>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</si>
  <si>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</si>
  <si>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</si>
  <si>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</si>
  <si>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</si>
  <si>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</si>
  <si>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</si>
  <si>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</si>
  <si>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</si>
  <si>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</si>
  <si>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</si>
  <si>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</si>
  <si>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</si>
  <si>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</si>
  <si>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</si>
  <si>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</si>
  <si>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</si>
  <si>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</si>
  <si>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</si>
  <si>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</si>
  <si>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</si>
  <si>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</si>
  <si>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</si>
  <si>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</si>
  <si>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</si>
  <si>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</si>
  <si>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</si>
  <si>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</si>
  <si>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</si>
  <si>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</si>
  <si>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</si>
  <si>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</si>
  <si>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</si>
  <si>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</si>
  <si>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</si>
  <si>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</si>
  <si>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</si>
  <si>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</si>
  <si>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</si>
  <si>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</si>
  <si>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</si>
  <si>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</si>
  <si>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</si>
  <si>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</si>
  <si>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</si>
  <si>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</si>
  <si>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</si>
  <si>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</si>
  <si>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</si>
  <si>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</si>
  <si>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</si>
  <si>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</si>
  <si>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</si>
  <si>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</si>
  <si>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</si>
  <si>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</si>
  <si>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</si>
  <si>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</si>
  <si>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</si>
  <si>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</si>
  <si>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</si>
  <si>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</si>
  <si>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</si>
  <si>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</si>
  <si>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</si>
  <si>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</si>
  <si>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</si>
  <si>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</si>
  <si>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</si>
  <si>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</si>
  <si>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</si>
  <si>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</si>
  <si>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</si>
  <si>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</si>
  <si>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</si>
  <si>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</si>
  <si>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</si>
  <si>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</si>
  <si>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</si>
  <si>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</si>
  <si>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</si>
  <si>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</si>
  <si>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</si>
  <si>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</si>
  <si>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</si>
  <si>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</si>
  <si>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</si>
  <si>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</si>
  <si>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</si>
  <si>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</si>
  <si>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</si>
  <si>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</si>
  <si>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</si>
  <si>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</si>
  <si>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</si>
  <si>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</si>
  <si>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</si>
  <si>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</si>
  <si>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</si>
  <si>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</si>
  <si>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</si>
  <si>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</si>
  <si>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</si>
  <si>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</si>
  <si>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</si>
  <si>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</si>
  <si>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</si>
  <si>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</si>
  <si>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</si>
  <si>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</si>
  <si>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</si>
  <si>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</si>
  <si>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</si>
  <si>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</si>
  <si>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</si>
  <si>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</si>
  <si>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</si>
  <si>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</si>
  <si>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</si>
  <si>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</si>
  <si>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</si>
  <si>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</si>
  <si>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</si>
  <si>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</si>
  <si>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</si>
  <si>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</si>
  <si>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</si>
  <si>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</si>
  <si>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</si>
  <si>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</si>
  <si>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</si>
  <si>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</si>
  <si>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</si>
  <si>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</si>
  <si>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</si>
  <si>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</si>
  <si>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</si>
  <si>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</si>
  <si>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</si>
  <si>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</si>
  <si>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</si>
  <si>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</si>
  <si>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</si>
  <si>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</si>
  <si>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</si>
  <si>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</si>
  <si>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</si>
  <si>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</si>
  <si>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</si>
  <si>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</si>
  <si>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</si>
  <si>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</si>
  <si>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</si>
  <si>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</si>
  <si>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</si>
  <si>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</si>
  <si>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</si>
  <si>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</si>
  <si>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</si>
  <si>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</si>
  <si>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</si>
  <si>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</si>
  <si>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</si>
  <si>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</si>
  <si>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</si>
  <si>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</si>
  <si>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</si>
  <si>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</si>
  <si>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</si>
  <si>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</si>
  <si>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</si>
  <si>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</si>
  <si>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</si>
  <si>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</si>
  <si>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</si>
  <si>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</si>
  <si>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</si>
  <si>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</si>
  <si>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</si>
  <si>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</si>
  <si>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</si>
  <si>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</si>
  <si>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</si>
  <si>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</si>
  <si>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</si>
  <si>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</si>
  <si>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</si>
  <si>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</si>
  <si>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</si>
  <si>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</si>
  <si>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</si>
  <si>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</si>
  <si>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</si>
  <si>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</si>
  <si>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</si>
  <si>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</si>
  <si>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</si>
  <si>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</si>
  <si>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</si>
  <si>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</si>
  <si>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</si>
  <si>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</si>
  <si>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</si>
  <si>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</si>
  <si>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</si>
  <si>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</si>
  <si>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</si>
  <si>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</si>
  <si>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</si>
  <si>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</si>
  <si>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</si>
  <si>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</si>
  <si>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</si>
  <si>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</si>
  <si>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</si>
  <si>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</si>
  <si>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</si>
  <si>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</si>
  <si>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</si>
  <si>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</si>
  <si>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</si>
  <si>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</si>
  <si>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</si>
  <si>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</si>
  <si>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</si>
  <si>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</si>
  <si>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</si>
  <si>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</si>
  <si>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</si>
  <si>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</si>
  <si>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</si>
  <si>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</si>
  <si>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</si>
  <si>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</si>
  <si>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</si>
  <si>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</si>
  <si>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</si>
  <si>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</si>
  <si>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</si>
  <si>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</si>
  <si>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</si>
  <si>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</si>
  <si>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</si>
  <si>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</si>
  <si>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</si>
  <si>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</si>
  <si>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</si>
  <si>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</si>
  <si>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</si>
  <si>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</si>
  <si>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</si>
  <si>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</si>
  <si>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</si>
  <si>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</si>
  <si>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</si>
  <si>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</si>
  <si>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</si>
  <si>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</si>
  <si>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</si>
  <si>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</si>
  <si>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</si>
  <si>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</si>
  <si>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</si>
  <si>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</si>
  <si>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</si>
  <si>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</si>
  <si>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</si>
  <si>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</si>
  <si>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</si>
  <si>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</si>
  <si>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</si>
  <si>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</si>
  <si>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</si>
  <si>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</si>
  <si>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</si>
  <si>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</si>
  <si>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</si>
  <si>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</si>
  <si>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</si>
  <si>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</si>
  <si>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</si>
  <si>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</si>
  <si>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</si>
  <si>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</si>
  <si>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</si>
  <si>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</si>
  <si>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</si>
  <si>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</si>
  <si>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</si>
  <si>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</si>
  <si>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</si>
  <si>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</si>
  <si>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</si>
  <si>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</si>
  <si>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</si>
  <si>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</si>
  <si>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</si>
  <si>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</si>
  <si>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</si>
  <si>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</si>
  <si>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</si>
  <si>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</si>
  <si>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</si>
  <si>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</si>
  <si>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</si>
  <si>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</si>
  <si>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</si>
  <si>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</si>
  <si>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</si>
  <si>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</si>
  <si>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</si>
  <si>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</si>
  <si>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</si>
  <si>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</si>
  <si>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</si>
  <si>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</si>
  <si>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</si>
  <si>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</si>
  <si>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</si>
  <si>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</si>
  <si>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</si>
  <si>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</si>
  <si>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</si>
  <si>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</si>
  <si>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</si>
  <si>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</si>
  <si>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</si>
  <si>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</si>
  <si>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</si>
  <si>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</si>
  <si>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</si>
  <si>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</si>
  <si>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</si>
  <si>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</si>
  <si>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</si>
  <si>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</si>
  <si>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</si>
  <si>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</si>
  <si>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</si>
  <si>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</si>
  <si>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</si>
  <si>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</si>
  <si>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</si>
  <si>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</si>
  <si>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</si>
  <si>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</si>
  <si>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</si>
  <si>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</si>
  <si>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</si>
  <si>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</si>
  <si>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</si>
  <si>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</si>
  <si>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</si>
  <si>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</si>
  <si>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</si>
  <si>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</si>
  <si>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</si>
  <si>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</si>
  <si>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</si>
  <si>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</si>
  <si>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</si>
  <si>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</si>
  <si>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</si>
  <si>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</si>
  <si>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</si>
  <si>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</si>
  <si>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</si>
  <si>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</si>
  <si>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</si>
  <si>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</si>
  <si>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</si>
  <si>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</si>
  <si>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</si>
  <si>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</si>
  <si>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</si>
  <si>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</si>
  <si>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</si>
  <si>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</si>
  <si>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</si>
  <si>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</si>
  <si>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</si>
  <si>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</si>
  <si>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</si>
  <si>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</si>
  <si>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</si>
  <si>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</si>
  <si>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</si>
  <si>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</si>
  <si>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</si>
  <si>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</si>
  <si>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</si>
  <si>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</si>
  <si>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</si>
  <si>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</si>
  <si>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</si>
  <si>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</si>
  <si>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</si>
  <si>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</si>
  <si>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</si>
  <si>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</si>
  <si>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</si>
  <si>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</si>
  <si>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</si>
  <si>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</si>
  <si>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</si>
  <si>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</si>
  <si>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</si>
  <si>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</si>
  <si>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</si>
  <si>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</si>
  <si>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</si>
  <si>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</si>
  <si>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</si>
  <si>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</si>
  <si>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</si>
  <si>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</si>
  <si>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</si>
  <si>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</si>
  <si>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</si>
  <si>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</si>
  <si>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</si>
  <si>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</si>
  <si>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</si>
  <si>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</si>
  <si>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</si>
  <si>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</si>
  <si>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</si>
  <si>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</si>
  <si>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</si>
  <si>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</si>
  <si>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</si>
  <si>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</si>
  <si>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</si>
  <si>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</si>
  <si>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</si>
  <si>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</si>
  <si>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</si>
  <si>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</si>
  <si>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</si>
  <si>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</si>
  <si>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</si>
  <si>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</si>
  <si>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</si>
  <si>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</si>
  <si>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</si>
  <si>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</si>
  <si>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</si>
  <si>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</si>
  <si>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</si>
  <si>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</si>
  <si>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</si>
  <si>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</si>
  <si>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</si>
  <si>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</si>
  <si>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</si>
  <si>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</si>
  <si>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</si>
  <si>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</si>
  <si>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</si>
  <si>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</si>
  <si>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</si>
  <si>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</si>
  <si>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</si>
  <si>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</si>
  <si>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</si>
  <si>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</si>
  <si>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</si>
  <si>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</si>
  <si>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</si>
  <si>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</si>
  <si>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</si>
  <si>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</si>
  <si>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</si>
  <si>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</si>
  <si>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</si>
  <si>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</si>
  <si>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</si>
  <si>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</si>
  <si>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</si>
  <si>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</si>
  <si>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</si>
  <si>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</si>
  <si>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</si>
  <si>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</si>
  <si>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</si>
  <si>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</si>
  <si>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</si>
  <si>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</si>
  <si>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</si>
  <si>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</si>
  <si>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</si>
  <si>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</si>
  <si>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</si>
  <si>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</si>
  <si>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</si>
  <si>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</si>
  <si>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</si>
  <si>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</si>
  <si>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</si>
  <si>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</si>
  <si>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</si>
  <si>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</si>
  <si>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</si>
  <si>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</si>
  <si>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</si>
  <si>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</si>
  <si>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</si>
  <si>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</si>
  <si>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</si>
  <si>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</si>
  <si>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</si>
  <si>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</si>
  <si>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</si>
  <si>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</si>
  <si>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</si>
  <si>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</si>
  <si>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</si>
  <si>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</si>
  <si>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</si>
  <si>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</si>
  <si>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</si>
  <si>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</si>
  <si>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</si>
  <si>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</si>
  <si>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</si>
  <si>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</si>
  <si>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</si>
  <si>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</si>
  <si>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</si>
  <si>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</si>
  <si>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</si>
  <si>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</si>
  <si>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</si>
  <si>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</si>
  <si>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</si>
  <si>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</si>
  <si>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</si>
  <si>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</si>
  <si>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</si>
  <si>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</si>
  <si>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</si>
  <si>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</si>
  <si>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</si>
  <si>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</si>
  <si>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</si>
  <si>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</si>
  <si>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</si>
  <si>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</si>
  <si>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</si>
  <si>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</si>
  <si>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</si>
  <si>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</si>
  <si>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</si>
  <si>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</si>
  <si>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</si>
  <si>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</si>
  <si>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</si>
  <si>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</si>
  <si>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</si>
  <si>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</si>
  <si>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</si>
  <si>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</si>
  <si>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</si>
  <si>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</si>
  <si>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</si>
  <si>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</si>
  <si>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</si>
  <si>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</si>
  <si>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</si>
  <si>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</si>
  <si>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</si>
  <si>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</si>
  <si>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</si>
  <si>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</si>
  <si>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</si>
  <si>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</si>
  <si>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</si>
  <si>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</si>
  <si>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</si>
  <si>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</si>
  <si>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</si>
  <si>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</si>
  <si>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</si>
  <si>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</si>
  <si>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</si>
  <si>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</si>
  <si>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</si>
  <si>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</si>
  <si>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</si>
  <si>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</si>
  <si>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</si>
  <si>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</si>
  <si>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</si>
  <si>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</si>
  <si>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</si>
  <si>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</si>
  <si>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</si>
  <si>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</si>
  <si>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</si>
  <si>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</si>
  <si>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</si>
  <si>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</si>
  <si>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</si>
  <si>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</si>
  <si>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</si>
  <si>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</si>
  <si>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</si>
  <si>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</si>
  <si>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</si>
  <si>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</si>
  <si>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</si>
  <si>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</si>
  <si>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</si>
  <si>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</si>
  <si>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</si>
  <si>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</si>
  <si>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</si>
  <si>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</si>
  <si>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</si>
  <si>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</si>
  <si>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</si>
  <si>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</si>
  <si>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</si>
  <si>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</si>
  <si>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</si>
  <si>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</si>
  <si>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</si>
  <si>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</si>
  <si>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</si>
  <si>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</si>
  <si>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</si>
  <si>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</si>
  <si>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</si>
  <si>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</si>
  <si>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</si>
  <si>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</si>
  <si>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</si>
  <si>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</si>
  <si>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</si>
  <si>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</si>
  <si>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</si>
  <si>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</si>
  <si>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</si>
  <si>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</si>
  <si>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</si>
  <si>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</si>
  <si>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</si>
  <si>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</si>
  <si>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</si>
  <si>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</si>
  <si>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</si>
  <si>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</si>
  <si>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</si>
  <si>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</si>
  <si>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</si>
  <si>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</si>
  <si>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</si>
  <si>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</si>
  <si>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</si>
  <si>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</si>
  <si>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</si>
  <si>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</si>
  <si>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</si>
  <si>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</si>
  <si>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</si>
  <si>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</si>
  <si>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</si>
  <si>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</si>
  <si>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</si>
  <si>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</si>
  <si>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</si>
  <si>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</si>
  <si>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</si>
  <si>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</si>
  <si>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</si>
  <si>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</si>
  <si>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</si>
  <si>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</si>
  <si>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</si>
  <si>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</si>
  <si>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</si>
  <si>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</si>
  <si>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</si>
  <si>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</si>
  <si>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</si>
  <si>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</si>
  <si>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</si>
  <si>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</si>
  <si>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</si>
  <si>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</si>
  <si>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</si>
  <si>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</si>
  <si>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</si>
  <si>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</si>
  <si>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</si>
  <si>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</si>
  <si>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</si>
  <si>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</si>
  <si>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</si>
  <si>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</si>
  <si>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</si>
  <si>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</si>
  <si>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</si>
  <si>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</si>
  <si>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</si>
  <si>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</si>
  <si>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</si>
  <si>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</si>
  <si>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</si>
  <si>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</si>
  <si>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</si>
  <si>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</si>
  <si>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</si>
  <si>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</si>
  <si>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</si>
  <si>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</si>
  <si>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</si>
  <si>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</si>
  <si>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</si>
  <si>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</si>
  <si>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</si>
  <si>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</si>
  <si>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</si>
  <si>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</si>
  <si>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</si>
  <si>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</si>
  <si>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</si>
  <si>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</si>
  <si>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</si>
  <si>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</si>
  <si>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</si>
  <si>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</si>
  <si>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</si>
  <si>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</si>
  <si>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</si>
  <si>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</si>
  <si>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</si>
  <si>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</si>
  <si>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</si>
  <si>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</si>
  <si>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</si>
  <si>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</si>
  <si>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</si>
  <si>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</si>
  <si>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</si>
  <si>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</si>
  <si>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</si>
  <si>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</si>
  <si>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</si>
  <si>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</si>
  <si>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</si>
  <si>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</si>
  <si>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</si>
  <si>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</si>
  <si>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</si>
  <si>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</si>
  <si>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</si>
  <si>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</si>
  <si>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</si>
  <si>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</si>
  <si>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</si>
  <si>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</si>
  <si>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</si>
  <si>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</si>
  <si>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</si>
  <si>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</si>
  <si>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</si>
  <si>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</si>
  <si>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</si>
  <si>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</si>
  <si>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</si>
  <si>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</si>
  <si>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</si>
  <si>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</si>
  <si>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</si>
  <si>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</si>
  <si>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</si>
  <si>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</si>
  <si>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</si>
  <si>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</si>
  <si>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</si>
  <si>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</si>
  <si>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</si>
  <si>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</si>
  <si>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</si>
  <si>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</si>
  <si>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</si>
  <si>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</si>
  <si>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</si>
  <si>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</si>
  <si>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</si>
  <si>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</si>
  <si>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</si>
  <si>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</si>
  <si>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</si>
  <si>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</si>
  <si>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</si>
  <si>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</si>
  <si>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</si>
  <si>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</si>
  <si>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</si>
  <si>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</si>
  <si>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</si>
  <si>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</si>
  <si>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</si>
  <si>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</si>
  <si>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</si>
  <si>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</si>
  <si>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</si>
  <si>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</si>
  <si>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</si>
  <si>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</si>
  <si>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</si>
  <si>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</si>
  <si>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</si>
  <si>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</si>
  <si>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</si>
  <si>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</si>
  <si>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</si>
  <si>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</si>
  <si>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</si>
  <si>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</si>
  <si>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</si>
  <si>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</si>
  <si>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</si>
  <si>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</si>
  <si>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</si>
  <si>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</si>
  <si>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</si>
  <si>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</si>
  <si>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</si>
  <si>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</si>
  <si>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</si>
  <si>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</si>
  <si>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</si>
  <si>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</si>
  <si>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</si>
  <si>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</si>
  <si>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</si>
  <si>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</si>
  <si>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</si>
  <si>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</si>
  <si>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</si>
  <si>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</si>
  <si>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</si>
  <si>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</si>
  <si>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</si>
  <si>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</si>
  <si>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</si>
  <si>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</si>
  <si>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</si>
  <si>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</si>
  <si>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</si>
  <si>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</si>
  <si>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</si>
  <si>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</si>
  <si>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</si>
  <si>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</si>
  <si>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</si>
  <si>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</si>
  <si>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</si>
  <si>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</si>
  <si>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</si>
  <si>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</si>
  <si>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</si>
  <si>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</si>
  <si>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</si>
  <si>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</si>
  <si>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</si>
  <si>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</si>
  <si>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</si>
  <si>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</si>
  <si>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</si>
  <si>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</si>
  <si>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</si>
  <si>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</si>
  <si>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</si>
  <si>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</si>
  <si>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</si>
  <si>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</si>
  <si>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</si>
  <si>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</si>
  <si>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</si>
  <si>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</si>
  <si>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</si>
  <si>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</si>
  <si>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</si>
  <si>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</si>
  <si>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</si>
  <si>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</si>
  <si>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</si>
  <si>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</si>
  <si>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</si>
  <si>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</si>
  <si>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</si>
  <si>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</si>
  <si>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</si>
  <si>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</si>
  <si>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</si>
  <si>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</si>
  <si>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</si>
  <si>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</si>
  <si>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</si>
  <si>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</si>
  <si>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</si>
  <si>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</si>
  <si>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</si>
  <si>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</si>
  <si>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</si>
  <si>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</si>
  <si>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</si>
  <si>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</si>
  <si>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</si>
  <si>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</si>
  <si>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</si>
  <si>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</si>
  <si>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</si>
  <si>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</si>
  <si>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</si>
  <si>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</si>
  <si>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</si>
  <si>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</si>
  <si>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</si>
  <si>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</si>
  <si>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</si>
  <si>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</si>
  <si>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</si>
  <si>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</si>
  <si>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</si>
  <si>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</si>
  <si>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</si>
  <si>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</si>
  <si>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</si>
  <si>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</si>
  <si>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</si>
  <si>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</si>
  <si>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</si>
  <si>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</si>
  <si>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</si>
  <si>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</si>
  <si>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</si>
  <si>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</si>
  <si>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</si>
  <si>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</si>
  <si>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</si>
  <si>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</si>
  <si>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</si>
  <si>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</si>
  <si>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</si>
  <si>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</si>
  <si>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</si>
  <si>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</si>
  <si>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</si>
  <si>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</si>
  <si>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</si>
  <si>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</si>
  <si>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</si>
  <si>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</si>
  <si>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</si>
  <si>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</si>
  <si>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</si>
  <si>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</si>
  <si>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</si>
  <si>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</si>
  <si>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</si>
  <si>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</si>
  <si>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</si>
  <si>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</si>
  <si>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</si>
  <si>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</si>
  <si>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</si>
  <si>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</si>
  <si>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</si>
  <si>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</si>
  <si>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</si>
  <si>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</si>
  <si>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</si>
  <si>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</si>
  <si>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</si>
  <si>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</si>
  <si>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</si>
  <si>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</si>
  <si>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</si>
  <si>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</si>
  <si>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</si>
  <si>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</si>
  <si>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</si>
  <si>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</si>
  <si>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</si>
  <si>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</si>
  <si>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</si>
  <si>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</si>
  <si>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</si>
  <si>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</si>
  <si>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</si>
  <si>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</si>
  <si>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</si>
  <si>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</si>
  <si>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</si>
  <si>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</si>
  <si>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</si>
  <si>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</si>
  <si>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</si>
  <si>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</si>
  <si>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</si>
  <si>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</si>
  <si>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</si>
  <si>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</si>
  <si>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</si>
  <si>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</si>
  <si>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</si>
  <si>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</si>
  <si>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</si>
  <si>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</si>
  <si>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</si>
  <si>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</si>
  <si>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</si>
  <si>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</si>
  <si>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</si>
  <si>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</si>
  <si>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</si>
  <si>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</si>
  <si>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</si>
  <si>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</si>
  <si>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</si>
  <si>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</si>
  <si>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</si>
  <si>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</si>
  <si>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</si>
  <si>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</si>
  <si>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</si>
  <si>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</si>
  <si>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</si>
  <si>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</si>
  <si>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</si>
  <si>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</si>
  <si>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</si>
  <si>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</si>
  <si>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</si>
  <si>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</si>
  <si>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</si>
  <si>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</si>
  <si>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</si>
  <si>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</si>
  <si>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</si>
  <si>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</si>
  <si>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</si>
  <si>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</si>
  <si>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</si>
  <si>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</si>
  <si>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</si>
  <si>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</si>
  <si>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</si>
  <si>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</si>
  <si>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</si>
  <si>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</si>
  <si>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</si>
  <si>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</si>
  <si>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</si>
  <si>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</si>
  <si>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</si>
  <si>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</si>
  <si>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</si>
  <si>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</si>
  <si>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</si>
  <si>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</si>
  <si>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</si>
  <si>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</si>
  <si>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</si>
  <si>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</si>
  <si>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</si>
  <si>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</si>
  <si>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</si>
  <si>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</si>
  <si>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</si>
  <si>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</si>
  <si>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</si>
  <si>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</si>
  <si>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</si>
  <si>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</si>
  <si>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</si>
  <si>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</si>
  <si>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</si>
  <si>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</si>
  <si>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</si>
  <si>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</si>
  <si>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</si>
  <si>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</si>
  <si>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</si>
  <si>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</si>
  <si>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</si>
  <si>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</si>
  <si>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</si>
  <si>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</si>
  <si>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</si>
  <si>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</si>
  <si>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</si>
  <si>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</si>
  <si>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</si>
  <si>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</si>
  <si>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</si>
  <si>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</si>
  <si>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</si>
  <si>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</si>
  <si>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</si>
  <si>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</si>
  <si>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</si>
  <si>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</si>
  <si>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</si>
  <si>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</si>
  <si>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</si>
  <si>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</si>
  <si>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</si>
  <si>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</si>
  <si>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</si>
  <si>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</si>
  <si>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</si>
  <si>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</si>
  <si>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</si>
  <si>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</si>
  <si>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</si>
  <si>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</si>
  <si>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</si>
  <si>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</si>
  <si>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</si>
  <si>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</si>
  <si>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</si>
  <si>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</si>
  <si>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</si>
  <si>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</si>
  <si>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</si>
  <si>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</si>
  <si>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</si>
  <si>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</si>
  <si>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</si>
  <si>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</si>
  <si>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</si>
  <si>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</si>
  <si>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</si>
  <si>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</si>
  <si>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</si>
  <si>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</si>
  <si>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</si>
  <si>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</si>
  <si>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</si>
  <si>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</si>
  <si>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</si>
  <si>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</si>
  <si>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</si>
  <si>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</si>
  <si>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</si>
  <si>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</si>
  <si>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</si>
  <si>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</si>
  <si>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</si>
  <si>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</si>
  <si>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</si>
  <si>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</si>
  <si>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</si>
  <si>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</si>
  <si>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</si>
  <si>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</si>
  <si>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</si>
  <si>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</si>
  <si>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</si>
  <si>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</si>
  <si>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</si>
  <si>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</si>
  <si>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</si>
  <si>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</si>
  <si>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</si>
  <si>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</si>
  <si>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</si>
  <si>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</si>
  <si>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</si>
  <si>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</si>
  <si>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</si>
  <si>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</si>
  <si>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</si>
  <si>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</si>
  <si>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</si>
  <si>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</si>
  <si>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</si>
  <si>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</si>
  <si>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</si>
  <si>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</si>
  <si>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</si>
  <si>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</si>
  <si>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</si>
  <si>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</si>
  <si>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</si>
  <si>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</si>
  <si>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</si>
  <si>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</si>
  <si>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</si>
  <si>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</si>
  <si>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</si>
  <si>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</si>
  <si>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</si>
  <si>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</si>
  <si>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</si>
  <si>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</si>
  <si>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</si>
  <si>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</si>
  <si>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</si>
  <si>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</si>
  <si>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</si>
  <si>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</si>
  <si>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</si>
  <si>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</si>
  <si>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</si>
  <si>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</si>
  <si>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</si>
  <si>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</si>
  <si>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</si>
  <si>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</si>
  <si>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</si>
  <si>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</si>
  <si>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</si>
  <si>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</si>
  <si>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</si>
  <si>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</si>
  <si>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</si>
  <si>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</si>
  <si>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</si>
  <si>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</si>
  <si>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</si>
  <si>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</si>
  <si>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</si>
  <si>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</si>
  <si>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</si>
  <si>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</si>
  <si>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</si>
  <si>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</si>
  <si>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</si>
  <si>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</si>
  <si>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</si>
  <si>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</si>
  <si>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</si>
  <si>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</si>
  <si>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</si>
  <si>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</si>
  <si>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</si>
  <si>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</si>
  <si>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</si>
  <si>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</si>
  <si>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</si>
  <si>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</si>
  <si>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</si>
  <si>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</si>
  <si>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</si>
  <si>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</si>
  <si>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</si>
  <si>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</si>
  <si>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</si>
  <si>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</si>
  <si>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</si>
  <si>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</si>
  <si>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</si>
  <si>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</si>
  <si>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</si>
  <si>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</si>
  <si>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</si>
  <si>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</si>
  <si>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</si>
  <si>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</si>
  <si>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</si>
  <si>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</si>
  <si>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</si>
  <si>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</si>
  <si>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</si>
  <si>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</si>
  <si>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</si>
  <si>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</si>
  <si>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</si>
  <si>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</si>
  <si>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</si>
  <si>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</si>
  <si>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</si>
  <si>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</si>
  <si>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</si>
  <si>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</si>
  <si>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</si>
  <si>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</si>
  <si>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</si>
  <si>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</si>
  <si>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</si>
  <si>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</si>
  <si>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</si>
  <si>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</si>
  <si>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</si>
  <si>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</si>
  <si>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</si>
  <si>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</si>
  <si>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</si>
  <si>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</si>
  <si>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</si>
  <si>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</si>
  <si>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</si>
  <si>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</si>
  <si>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</si>
  <si>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</si>
  <si>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</si>
  <si>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</si>
  <si>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</si>
  <si>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</si>
  <si>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</si>
  <si>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</si>
  <si>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</si>
  <si>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</si>
  <si>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</si>
  <si>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</si>
  <si>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</si>
  <si>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</si>
  <si>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</si>
  <si>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</si>
  <si>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</si>
  <si>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</si>
  <si>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</si>
  <si>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</si>
  <si>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</si>
  <si>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</si>
  <si>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</si>
  <si>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</si>
  <si>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</si>
  <si>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</si>
  <si>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</si>
  <si>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</si>
  <si>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</si>
  <si>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</si>
  <si>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</si>
  <si>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</si>
  <si>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</si>
  <si>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</si>
  <si>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</si>
  <si>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</si>
  <si>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</si>
  <si>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</si>
  <si>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</si>
  <si>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</si>
  <si>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</si>
  <si>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</si>
  <si>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</si>
  <si>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</si>
  <si>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</si>
  <si>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</si>
  <si>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</si>
  <si>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</si>
  <si>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</si>
  <si>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</si>
  <si>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</si>
  <si>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</si>
  <si>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</si>
  <si>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</si>
  <si>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</si>
  <si>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</si>
  <si>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</si>
  <si>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</si>
  <si>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</si>
  <si>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</si>
  <si>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</si>
  <si>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</si>
  <si>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</si>
  <si>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</si>
  <si>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</si>
  <si>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</si>
  <si>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</si>
  <si>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</si>
  <si>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</si>
  <si>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</si>
  <si>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</si>
  <si>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</si>
  <si>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</si>
  <si>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</si>
  <si>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</si>
  <si>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</si>
  <si>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</si>
  <si>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</si>
  <si>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</si>
  <si>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</si>
  <si>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</si>
  <si>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</si>
  <si>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</si>
  <si>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</si>
  <si>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</si>
  <si>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</si>
  <si>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</si>
  <si>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</si>
  <si>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</si>
  <si>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</si>
  <si>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</si>
  <si>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</si>
  <si>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</si>
  <si>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</si>
  <si>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</si>
  <si>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</si>
  <si>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</si>
  <si>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</si>
  <si>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</si>
  <si>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</si>
  <si>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</si>
  <si>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</si>
  <si>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</si>
  <si>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</si>
  <si>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</si>
  <si>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</si>
  <si>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</si>
  <si>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</si>
  <si>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</si>
  <si>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</si>
  <si>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</si>
  <si>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</si>
  <si>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</si>
  <si>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</si>
  <si>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</si>
  <si>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</si>
  <si>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</si>
  <si>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</si>
  <si>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</si>
  <si>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</si>
  <si>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</si>
  <si>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</si>
  <si>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</si>
  <si>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</si>
  <si>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</si>
  <si>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</si>
  <si>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</si>
  <si>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</si>
  <si>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</si>
  <si>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</si>
  <si>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</si>
  <si>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</si>
  <si>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</si>
  <si>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</si>
  <si>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</si>
  <si>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</si>
  <si>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</si>
  <si>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</si>
  <si>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</si>
  <si>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</si>
  <si>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</si>
  <si>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</si>
  <si>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</si>
  <si>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</si>
  <si>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</si>
  <si>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</si>
  <si>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</si>
  <si>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</si>
  <si>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</si>
  <si>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</si>
  <si>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</si>
  <si>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</si>
  <si>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</si>
  <si>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</si>
  <si>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</si>
  <si>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</si>
  <si>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</si>
  <si>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</si>
  <si>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</si>
  <si>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</si>
  <si>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</si>
  <si>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</si>
  <si>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</si>
  <si>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</si>
  <si>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</si>
  <si>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</si>
  <si>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</si>
  <si>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</si>
  <si>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</si>
  <si>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</si>
  <si>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</si>
  <si>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</si>
  <si>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</si>
  <si>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</si>
  <si>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</si>
  <si>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</si>
  <si>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</si>
  <si>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</si>
  <si>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</si>
  <si>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</si>
  <si>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</si>
  <si>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</si>
  <si>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</si>
  <si>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</si>
  <si>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</si>
  <si>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</si>
  <si>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</si>
  <si>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</si>
  <si>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</si>
  <si>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</si>
  <si>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</si>
  <si>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</si>
  <si>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</si>
  <si>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</si>
  <si>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</si>
  <si>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</si>
  <si>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</si>
  <si>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</si>
  <si>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</si>
  <si>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</si>
  <si>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</si>
  <si>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</si>
  <si>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</si>
  <si>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</si>
  <si>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</si>
  <si>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</si>
  <si>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</si>
  <si>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</si>
  <si>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</si>
  <si>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</si>
  <si>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</si>
  <si>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</si>
  <si>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</si>
  <si>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</si>
  <si>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</si>
  <si>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</si>
  <si>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</si>
  <si>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</si>
  <si>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</si>
  <si>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</si>
  <si>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</si>
  <si>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</si>
  <si>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</si>
  <si>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</si>
  <si>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</si>
  <si>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</si>
  <si>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</si>
  <si>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</si>
  <si>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</si>
  <si>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</si>
  <si>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</si>
  <si>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</si>
  <si>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</si>
  <si>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</si>
  <si>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</si>
  <si>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</si>
  <si>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</si>
  <si>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</si>
  <si>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</si>
  <si>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</si>
  <si>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</si>
  <si>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</si>
  <si>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</si>
  <si>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</si>
  <si>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</si>
  <si>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</si>
  <si>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</si>
  <si>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</si>
  <si>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</si>
  <si>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</si>
  <si>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</si>
  <si>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</si>
  <si>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</si>
  <si>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</si>
  <si>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</si>
  <si>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</si>
  <si>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</si>
  <si>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</si>
  <si>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</si>
  <si>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</si>
  <si>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</si>
  <si>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</si>
  <si>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</si>
  <si>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</si>
  <si>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</si>
  <si>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</si>
  <si>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</si>
  <si>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</si>
  <si>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</si>
  <si>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</si>
  <si>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</si>
  <si>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</si>
  <si>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</si>
  <si>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</si>
  <si>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</si>
  <si>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</si>
  <si>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</si>
  <si>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</si>
  <si>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</si>
  <si>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</si>
  <si>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</si>
  <si>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</si>
  <si>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</si>
  <si>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</si>
  <si>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</si>
  <si>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</si>
  <si>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</si>
  <si>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</si>
  <si>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</si>
  <si>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</si>
  <si>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</si>
  <si>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</si>
  <si>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</si>
  <si>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</si>
  <si>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</si>
  <si>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</si>
  <si>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</si>
  <si>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</si>
  <si>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</si>
  <si>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</si>
  <si>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</si>
  <si>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</si>
  <si>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</si>
  <si>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</si>
  <si>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</si>
  <si>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</si>
  <si>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</si>
  <si>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</si>
  <si>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</si>
  <si>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</si>
  <si>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</si>
  <si>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</si>
  <si>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</si>
  <si>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</si>
  <si>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</si>
  <si>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</si>
  <si>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</si>
  <si>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</si>
  <si>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</si>
  <si>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</si>
  <si>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</si>
  <si>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</si>
  <si>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</si>
  <si>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</si>
  <si>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</si>
  <si>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</si>
  <si>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</si>
  <si>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</si>
  <si>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</si>
  <si>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</si>
  <si>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</si>
  <si>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</si>
  <si>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</si>
  <si>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</si>
  <si>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</si>
  <si>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</si>
  <si>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</si>
  <si>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</si>
  <si>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</si>
  <si>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</si>
  <si>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</si>
  <si>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</si>
  <si>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</si>
  <si>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</si>
  <si>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</si>
  <si>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</si>
  <si>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</si>
  <si>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</si>
  <si>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</si>
  <si>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</si>
  <si>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</si>
  <si>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</si>
  <si>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</si>
  <si>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</si>
  <si>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</si>
  <si>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</si>
  <si>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</si>
  <si>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</si>
  <si>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</si>
  <si>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</si>
  <si>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</si>
  <si>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</si>
  <si>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</si>
  <si>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</si>
  <si>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</si>
  <si>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</si>
  <si>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</si>
  <si>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</si>
  <si>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</si>
  <si>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</si>
  <si>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</si>
  <si>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</si>
  <si>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</si>
  <si>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</si>
  <si>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</si>
  <si>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</si>
  <si>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</si>
  <si>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</si>
  <si>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</si>
  <si>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</si>
  <si>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</si>
  <si>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</si>
  <si>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</si>
  <si>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</si>
  <si>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</si>
  <si>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</si>
  <si>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</si>
  <si>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</si>
  <si>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</si>
  <si>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</si>
  <si>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</si>
  <si>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</si>
  <si>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</si>
  <si>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</si>
  <si>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</si>
  <si>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</si>
  <si>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</si>
  <si>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</si>
  <si>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</si>
  <si>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</si>
  <si>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</si>
  <si>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</si>
  <si>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</si>
  <si>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</si>
  <si>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</si>
  <si>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</si>
  <si>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</si>
  <si>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</si>
  <si>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</si>
  <si>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</si>
  <si>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</si>
  <si>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</si>
  <si>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</si>
  <si>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</si>
  <si>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</si>
  <si>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</si>
  <si>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</si>
  <si>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</si>
  <si>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</si>
  <si>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</si>
  <si>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</si>
  <si>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</si>
  <si>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</si>
  <si>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</si>
  <si>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</si>
  <si>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</si>
  <si>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</si>
  <si>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</si>
  <si>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</si>
  <si>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</si>
  <si>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</si>
  <si>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</si>
  <si>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</si>
  <si>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</si>
  <si>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</si>
  <si>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</si>
  <si>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</si>
  <si>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</si>
  <si>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</si>
  <si>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</si>
  <si>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</si>
  <si>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</si>
  <si>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</si>
  <si>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</si>
  <si>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</si>
  <si>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</si>
  <si>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</si>
  <si>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</si>
  <si>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</si>
  <si>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</si>
  <si>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</si>
  <si>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</si>
  <si>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</si>
  <si>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</si>
  <si>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</si>
  <si>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</si>
  <si>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</si>
  <si>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</si>
  <si>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</si>
  <si>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</si>
  <si>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</si>
  <si>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</si>
  <si>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</si>
  <si>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</si>
  <si>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</si>
  <si>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</si>
  <si>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</si>
  <si>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</si>
  <si>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</si>
  <si>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</si>
  <si>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</si>
  <si>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</si>
  <si>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</si>
  <si>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</si>
  <si>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</si>
  <si>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</si>
  <si>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</si>
  <si>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</si>
  <si>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</si>
  <si>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</si>
  <si>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</si>
  <si>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</si>
  <si>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</si>
  <si>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</si>
  <si>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</si>
  <si>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</si>
  <si>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</si>
  <si>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</si>
  <si>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</si>
  <si>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</si>
  <si>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</si>
  <si>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</si>
  <si>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</si>
  <si>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</si>
  <si>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</si>
  <si>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</si>
  <si>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</si>
  <si>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</si>
  <si>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</si>
  <si>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</si>
  <si>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</si>
  <si>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</si>
  <si>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</si>
  <si>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</si>
  <si>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</si>
  <si>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</si>
  <si>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</si>
  <si>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</si>
  <si>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</si>
  <si>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</si>
  <si>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</si>
  <si>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</si>
  <si>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</si>
  <si>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</si>
  <si>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</si>
  <si>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</si>
  <si>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</si>
  <si>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</si>
  <si>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</si>
  <si>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</si>
  <si>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</si>
  <si>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</si>
  <si>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</si>
  <si>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</si>
  <si>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</si>
  <si>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</si>
  <si>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</si>
  <si>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</si>
  <si>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</si>
  <si>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</si>
  <si>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</si>
  <si>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</si>
  <si>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</si>
  <si>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</si>
  <si>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</si>
  <si>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</si>
  <si>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</si>
  <si>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</si>
  <si>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</si>
  <si>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</si>
  <si>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</si>
  <si>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</si>
  <si>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</si>
  <si>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</si>
  <si>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</si>
  <si>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</si>
  <si>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</si>
  <si>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</si>
  <si>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</si>
  <si>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</si>
  <si>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</si>
  <si>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</si>
  <si>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</si>
  <si>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</si>
  <si>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</si>
  <si>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</si>
  <si>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</si>
  <si>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</si>
  <si>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</si>
  <si>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</si>
  <si>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</si>
  <si>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</si>
  <si>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</si>
  <si>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</si>
  <si>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</si>
  <si>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</si>
  <si>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</si>
  <si>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</si>
  <si>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</si>
  <si>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</si>
  <si>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</si>
  <si>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</si>
  <si>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</si>
  <si>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</si>
  <si>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</si>
  <si>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</si>
  <si>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</si>
  <si>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</si>
  <si>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</si>
  <si>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</si>
  <si>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</si>
  <si>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</si>
  <si>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</si>
  <si>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</si>
  <si>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</si>
  <si>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</si>
  <si>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</si>
  <si>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</si>
  <si>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</si>
  <si>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</si>
  <si>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</si>
  <si>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</si>
  <si>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</si>
  <si>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</si>
  <si>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</si>
  <si>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</si>
  <si>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</si>
  <si>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</si>
  <si>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</si>
  <si>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</si>
  <si>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</si>
  <si>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</si>
  <si>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</si>
  <si>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</si>
  <si>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</si>
  <si>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</si>
  <si>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</si>
  <si>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</si>
  <si>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</si>
  <si>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</si>
  <si>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</si>
  <si>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</si>
  <si>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</si>
  <si>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</si>
  <si>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</si>
  <si>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</si>
  <si>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</si>
  <si>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</si>
  <si>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</si>
  <si>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</si>
  <si>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</si>
  <si>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</si>
  <si>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</si>
  <si>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</si>
  <si>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</si>
  <si>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</si>
  <si>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</si>
  <si>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</si>
  <si>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</si>
  <si>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</si>
  <si>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</si>
  <si>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</si>
  <si>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</si>
  <si>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</si>
  <si>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</si>
  <si>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</si>
  <si>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</si>
  <si>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</si>
  <si>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</si>
  <si>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</si>
  <si>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</si>
  <si>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</si>
  <si>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</si>
  <si>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</si>
  <si>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</si>
  <si>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</si>
  <si>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</si>
  <si>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</si>
  <si>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</si>
  <si>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</si>
  <si>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</si>
  <si>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</si>
  <si>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</si>
  <si>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</si>
  <si>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</si>
  <si>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</si>
  <si>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</si>
  <si>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</si>
  <si>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</si>
  <si>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</si>
  <si>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</si>
  <si>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</si>
  <si>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</si>
  <si>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</si>
  <si>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</si>
  <si>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</si>
  <si>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</si>
  <si>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</si>
  <si>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</si>
  <si>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</si>
  <si>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</si>
  <si>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</si>
  <si>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</si>
  <si>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</si>
  <si>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</si>
  <si>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</si>
  <si>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</si>
  <si>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</si>
  <si>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</si>
  <si>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</si>
  <si>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</si>
  <si>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</si>
  <si>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</si>
  <si>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</si>
  <si>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</si>
  <si>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</si>
  <si>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</si>
  <si>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</si>
  <si>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</si>
  <si>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</si>
  <si>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</si>
  <si>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</si>
  <si>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</si>
  <si>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</si>
  <si>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</si>
  <si>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</si>
  <si>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</si>
  <si>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</si>
  <si>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</si>
  <si>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</si>
  <si>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</si>
  <si>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</si>
  <si>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</si>
  <si>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</si>
  <si>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</si>
  <si>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</si>
  <si>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</si>
  <si>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</si>
  <si>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</si>
  <si>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</si>
  <si>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</si>
  <si>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</si>
  <si>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</si>
  <si>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</si>
  <si>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</si>
  <si>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</si>
  <si>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</si>
  <si>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</si>
  <si>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</si>
  <si>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</si>
  <si>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</si>
  <si>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</si>
  <si>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</si>
  <si>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</si>
  <si>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</si>
  <si>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</si>
  <si>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</si>
  <si>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</si>
  <si>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</si>
  <si>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</si>
  <si>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</si>
  <si>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</si>
  <si>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</si>
  <si>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</si>
  <si>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</si>
  <si>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</si>
  <si>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</si>
  <si>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</si>
  <si>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</si>
  <si>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</si>
  <si>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</si>
  <si>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</si>
  <si>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</si>
  <si>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</si>
  <si>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</si>
  <si>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</si>
  <si>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</si>
  <si>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</si>
  <si>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</si>
  <si>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</si>
  <si>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</si>
  <si>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</si>
  <si>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</si>
  <si>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</si>
  <si>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</si>
  <si>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</si>
  <si>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</si>
  <si>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</si>
  <si>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</si>
  <si>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</si>
  <si>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</si>
  <si>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</si>
  <si>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</si>
  <si>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</si>
  <si>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</si>
  <si>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</si>
  <si>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</si>
  <si>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</si>
  <si>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</si>
  <si>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</si>
  <si>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</si>
  <si>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</si>
  <si>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</si>
  <si>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</si>
  <si>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</si>
  <si>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</si>
  <si>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</si>
  <si>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</si>
  <si>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</si>
  <si>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</si>
  <si>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</si>
  <si>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</si>
  <si>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</si>
  <si>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</si>
  <si>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</si>
  <si>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</si>
  <si>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</si>
  <si>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</si>
  <si>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</si>
  <si>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</si>
  <si>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</si>
  <si>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</si>
  <si>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</si>
  <si>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</si>
  <si>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</si>
  <si>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</si>
  <si>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</si>
  <si>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</si>
  <si>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</si>
  <si>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</si>
  <si>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</si>
  <si>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</si>
  <si>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</si>
  <si>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</si>
  <si>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</si>
  <si>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</si>
  <si>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</si>
  <si>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</si>
  <si>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</si>
  <si>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</si>
  <si>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</si>
  <si>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</si>
  <si>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</si>
  <si>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</si>
  <si>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</si>
  <si>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</si>
  <si>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</si>
  <si>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</si>
  <si>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</si>
  <si>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</si>
  <si>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</si>
  <si>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</si>
  <si>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</si>
  <si>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</si>
  <si>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</si>
  <si>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</si>
  <si>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</si>
  <si>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</si>
  <si>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</si>
  <si>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</si>
  <si>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</si>
  <si>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</si>
  <si>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</si>
  <si>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</si>
  <si>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</si>
  <si>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</si>
  <si>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</si>
  <si>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</si>
  <si>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</si>
  <si>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</si>
  <si>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</si>
  <si>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</si>
  <si>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</si>
  <si>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</si>
  <si>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</si>
  <si>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</si>
  <si>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</si>
  <si>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</si>
  <si>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</si>
  <si>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</si>
  <si>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</si>
  <si>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</si>
  <si>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</si>
  <si>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</si>
  <si>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</si>
  <si>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</si>
  <si>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</si>
  <si>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</si>
  <si>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</si>
  <si>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</si>
  <si>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</si>
  <si>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</si>
  <si>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</si>
  <si>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</si>
  <si>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</si>
  <si>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</si>
  <si>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</si>
  <si>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</si>
  <si>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</si>
  <si>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</si>
  <si>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</si>
  <si>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</si>
  <si>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</si>
  <si>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</si>
  <si>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</si>
  <si>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</si>
  <si>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</si>
  <si>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</si>
  <si>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</si>
  <si>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</si>
  <si>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</si>
  <si>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</si>
  <si>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</si>
  <si>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</si>
  <si>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</si>
  <si>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</si>
  <si>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</si>
  <si>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</si>
  <si>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</si>
  <si>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</si>
  <si>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</si>
  <si>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</si>
  <si>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</si>
  <si>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</si>
  <si>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</si>
  <si>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</si>
  <si>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</si>
  <si>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</si>
  <si>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</si>
  <si>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</si>
  <si>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</si>
  <si>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</si>
  <si>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</si>
  <si>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</si>
  <si>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</si>
  <si>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</si>
  <si>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</si>
  <si>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</si>
  <si>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</si>
  <si>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</si>
  <si>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</si>
  <si>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</si>
  <si>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</si>
  <si>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</si>
  <si>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</si>
  <si>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</si>
  <si>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</si>
  <si>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</si>
  <si>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</si>
  <si>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</si>
  <si>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</si>
  <si>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</si>
  <si>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</si>
  <si>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</si>
  <si>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</si>
  <si>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</si>
  <si>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</si>
  <si>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</si>
  <si>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</si>
  <si>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</si>
  <si>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</si>
  <si>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</si>
  <si>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</si>
  <si>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</si>
  <si>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</si>
  <si>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</si>
  <si>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</si>
  <si>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</si>
  <si>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</si>
  <si>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</si>
  <si>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</si>
  <si>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</si>
  <si>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</si>
  <si>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</si>
  <si>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</si>
  <si>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</si>
  <si>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</si>
  <si>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</si>
  <si>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</si>
  <si>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</si>
  <si>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</si>
  <si>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</si>
  <si>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</si>
  <si>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</si>
  <si>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</si>
  <si>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</si>
  <si>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</si>
  <si>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</si>
  <si>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</si>
  <si>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</si>
  <si>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</si>
  <si>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</si>
  <si>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</si>
  <si>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</si>
  <si>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</si>
  <si>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</si>
  <si>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</si>
  <si>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</si>
  <si>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</si>
  <si>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</si>
  <si>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</si>
  <si>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</si>
  <si>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</si>
  <si>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</si>
  <si>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</si>
  <si>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</si>
  <si>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</si>
  <si>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</si>
  <si>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</si>
  <si>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</si>
  <si>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</si>
  <si>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</si>
  <si>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</si>
  <si>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</si>
  <si>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</si>
  <si>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</si>
  <si>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</si>
  <si>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</si>
  <si>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</si>
  <si>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</si>
  <si>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</si>
  <si>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</si>
  <si>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</si>
  <si>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</si>
  <si>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</si>
  <si>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</si>
  <si>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</si>
  <si>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</si>
  <si>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</si>
  <si>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</si>
  <si>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</si>
  <si>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</si>
  <si>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</si>
  <si>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</si>
  <si>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</si>
  <si>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</si>
  <si>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</si>
  <si>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</si>
  <si>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</si>
  <si>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</si>
  <si>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</si>
  <si>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</si>
  <si>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</si>
  <si>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</si>
  <si>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</si>
  <si>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</si>
  <si>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</si>
  <si>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</si>
  <si>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</si>
  <si>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</si>
  <si>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</si>
  <si>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</si>
  <si>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</si>
  <si>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</si>
  <si>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</si>
  <si>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</si>
  <si>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</si>
  <si>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</si>
  <si>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</si>
  <si>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</si>
  <si>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</si>
  <si>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</si>
  <si>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</si>
  <si>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</si>
  <si>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</si>
  <si>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</si>
  <si>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</si>
  <si>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</si>
  <si>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</si>
  <si>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</si>
  <si>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</si>
  <si>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</si>
  <si>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</si>
  <si>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</si>
  <si>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</si>
  <si>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</si>
  <si>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</si>
  <si>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</si>
  <si>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</si>
  <si>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</si>
  <si>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</si>
  <si>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</si>
  <si>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</si>
  <si>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</si>
  <si>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</si>
  <si>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</si>
  <si>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</si>
  <si>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</si>
  <si>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</si>
  <si>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</si>
  <si>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</si>
  <si>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</si>
  <si>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</si>
  <si>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</si>
  <si>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</si>
  <si>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</si>
  <si>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</si>
  <si>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</si>
  <si>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</si>
  <si>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</si>
  <si>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</si>
  <si>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</si>
  <si>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</si>
  <si>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</si>
  <si>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</si>
  <si>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</si>
  <si>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</si>
  <si>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</si>
  <si>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</si>
  <si>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</si>
  <si>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</si>
  <si>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</si>
  <si>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</si>
  <si>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</si>
  <si>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</si>
  <si>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</si>
  <si>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</si>
  <si>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</si>
  <si>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</si>
  <si>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</si>
  <si>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</si>
  <si>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</si>
  <si>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</si>
  <si>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</si>
  <si>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</si>
  <si>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</si>
  <si>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</si>
  <si>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</si>
  <si>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</si>
  <si>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</si>
  <si>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</si>
  <si>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</si>
  <si>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</si>
  <si>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</si>
  <si>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</si>
  <si>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</si>
  <si>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</si>
  <si>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</si>
  <si>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</si>
  <si>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</si>
  <si>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</si>
  <si>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</si>
  <si>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</si>
  <si>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</si>
  <si>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</si>
  <si>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</si>
  <si>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</si>
  <si>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</si>
  <si>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</si>
  <si>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</si>
  <si>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</si>
  <si>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</si>
  <si>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</si>
  <si>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</si>
  <si>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</si>
  <si>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</si>
  <si>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</si>
  <si>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</si>
  <si>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</si>
  <si>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</si>
  <si>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</si>
  <si>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</si>
  <si>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</si>
  <si>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</si>
  <si>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</si>
  <si>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</si>
  <si>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</si>
  <si>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</si>
  <si>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</si>
  <si>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</si>
  <si>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</si>
  <si>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</si>
  <si>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</si>
  <si>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</si>
  <si>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</si>
  <si>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</si>
  <si>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</si>
  <si>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</si>
  <si>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</si>
  <si>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</si>
  <si>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</si>
  <si>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</si>
  <si>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</si>
  <si>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</si>
  <si>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</si>
  <si>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</si>
  <si>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</si>
  <si>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</si>
  <si>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</si>
  <si>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</si>
  <si>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</si>
  <si>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</si>
  <si>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</si>
  <si>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</si>
  <si>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</si>
  <si>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</si>
  <si>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</si>
  <si>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</si>
  <si>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</si>
  <si>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</si>
  <si>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</si>
  <si>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</si>
  <si>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</si>
  <si>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</si>
  <si>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</si>
  <si>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</si>
  <si>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</si>
  <si>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</si>
  <si>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</si>
  <si>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</si>
  <si>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</si>
  <si>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</si>
  <si>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</si>
  <si>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</si>
  <si>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</si>
  <si>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</si>
  <si>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</si>
  <si>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</si>
  <si>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</si>
  <si>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</si>
  <si>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</si>
  <si>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</si>
  <si>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</si>
  <si>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</si>
  <si>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</si>
  <si>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</si>
  <si>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</si>
  <si>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</si>
  <si>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</si>
  <si>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</si>
  <si>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</si>
  <si>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</si>
  <si>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</si>
  <si>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</si>
  <si>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</si>
  <si>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</si>
  <si>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</si>
  <si>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</si>
  <si>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</si>
  <si>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</si>
  <si>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</si>
  <si>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</si>
  <si>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</si>
  <si>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</si>
  <si>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</si>
  <si>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</si>
  <si>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</si>
  <si>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</si>
  <si>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</si>
  <si>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</si>
  <si>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</si>
  <si>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</si>
  <si>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</si>
  <si>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</si>
  <si>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</si>
  <si>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</si>
  <si>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</si>
  <si>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</si>
  <si>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</si>
  <si>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</si>
  <si>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</si>
  <si>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</si>
  <si>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</si>
  <si>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</si>
  <si>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</si>
  <si>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</si>
  <si>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</si>
  <si>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</si>
  <si>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</si>
  <si>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</si>
  <si>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</si>
  <si>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</si>
  <si>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</si>
  <si>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</si>
  <si>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</si>
  <si>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</si>
  <si>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</si>
  <si>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</si>
  <si>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</si>
  <si>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</si>
  <si>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</si>
  <si>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</si>
  <si>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</si>
  <si>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</si>
  <si>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</si>
  <si>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</si>
  <si>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</si>
  <si>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</si>
  <si>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</si>
  <si>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</si>
  <si>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</si>
  <si>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</si>
  <si>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</si>
  <si>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</si>
  <si>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</si>
  <si>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</si>
  <si>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</si>
  <si>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</si>
  <si>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</si>
  <si>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</si>
  <si>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</si>
  <si>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</si>
  <si>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</si>
  <si>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</si>
  <si>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</si>
  <si>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</si>
  <si>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</si>
  <si>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</si>
  <si>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</si>
  <si>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</si>
  <si>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</si>
  <si>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</si>
  <si>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</si>
  <si>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</si>
  <si>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</si>
  <si>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</si>
  <si>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</si>
  <si>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</si>
  <si>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</si>
  <si>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</si>
  <si>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</si>
  <si>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</si>
  <si>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</si>
  <si>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</si>
  <si>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</si>
  <si>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</si>
  <si>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</si>
  <si>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</si>
  <si>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</si>
  <si>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</si>
  <si>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</si>
  <si>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</si>
  <si>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</si>
  <si>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</si>
  <si>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</si>
  <si>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</si>
  <si>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</si>
  <si>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</si>
  <si>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</si>
  <si>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</si>
  <si>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</si>
  <si>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</si>
  <si>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</si>
  <si>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</si>
  <si>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</si>
  <si>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</si>
  <si>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</si>
  <si>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</si>
  <si>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</si>
  <si>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</si>
  <si>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</si>
  <si>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</si>
  <si>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</si>
  <si>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</si>
  <si>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</si>
  <si>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</si>
  <si>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</si>
  <si>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</si>
  <si>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</si>
  <si>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</si>
  <si>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</si>
  <si>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</si>
  <si>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</si>
  <si>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</si>
  <si>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</si>
  <si>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</si>
  <si>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</si>
  <si>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</si>
  <si>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</si>
  <si>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</si>
  <si>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</si>
  <si>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</si>
  <si>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</si>
  <si>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</si>
  <si>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</si>
  <si>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</si>
  <si>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</si>
  <si>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</si>
  <si>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</si>
  <si>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</si>
  <si>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</si>
  <si>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</si>
  <si>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</si>
  <si>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</si>
  <si>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</si>
  <si>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</si>
  <si>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</si>
  <si>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</si>
  <si>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</si>
  <si>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</si>
  <si>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</si>
  <si>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</si>
  <si>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</si>
  <si>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</si>
  <si>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</si>
  <si>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</si>
  <si>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</si>
  <si>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</si>
  <si>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</si>
  <si>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</si>
  <si>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</si>
  <si>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</si>
  <si>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</si>
  <si>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</si>
  <si>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</si>
  <si>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</si>
  <si>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</si>
  <si>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</si>
  <si>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</si>
  <si>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</si>
  <si>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</si>
  <si>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</si>
  <si>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</si>
  <si>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</si>
  <si>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</si>
  <si>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</si>
  <si>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</si>
  <si>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</si>
  <si>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</si>
  <si>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</si>
  <si>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</si>
  <si>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</si>
  <si>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</si>
  <si>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</si>
  <si>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</si>
  <si>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</si>
  <si>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</si>
  <si>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</si>
  <si>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</si>
  <si>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</si>
  <si>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</si>
  <si>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</si>
  <si>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</si>
  <si>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</si>
  <si>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</si>
  <si>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</si>
  <si>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</si>
  <si>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</si>
  <si>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</si>
  <si>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</si>
  <si>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</si>
  <si>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</si>
  <si>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</si>
  <si>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</si>
  <si>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</si>
  <si>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</si>
  <si>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</si>
  <si>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</si>
  <si>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</si>
  <si>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</si>
  <si>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</si>
  <si>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</si>
  <si>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</si>
  <si>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</si>
  <si>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</si>
  <si>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</si>
  <si>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</si>
  <si>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</si>
  <si>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</si>
  <si>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</si>
  <si>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</si>
  <si>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</si>
  <si>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</si>
  <si>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</si>
  <si>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</si>
  <si>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</si>
  <si>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</si>
  <si>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</si>
  <si>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</si>
  <si>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</si>
  <si>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</si>
  <si>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</si>
  <si>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</si>
  <si>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</si>
  <si>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</si>
  <si>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</si>
  <si>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</si>
  <si>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</si>
  <si>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</si>
  <si>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</si>
  <si>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</si>
  <si>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</si>
  <si>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</si>
  <si>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</si>
  <si>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</si>
  <si>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</si>
  <si>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</si>
  <si>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</si>
  <si>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</si>
  <si>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</si>
  <si>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</si>
  <si>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</si>
  <si>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</si>
  <si>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</si>
  <si>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</si>
  <si>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</si>
  <si>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</si>
  <si>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</si>
  <si>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</si>
  <si>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</si>
  <si>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</si>
  <si>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</si>
  <si>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</si>
  <si>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</si>
  <si>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</si>
  <si>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</si>
  <si>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</si>
  <si>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</si>
  <si>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</si>
  <si>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</si>
  <si>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</si>
  <si>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</si>
  <si>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</si>
  <si>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</si>
  <si>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</si>
  <si>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</si>
  <si>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</si>
  <si>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</si>
  <si>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</si>
  <si>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</si>
  <si>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</si>
  <si>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</si>
  <si>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</si>
  <si>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</si>
  <si>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</si>
  <si>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</si>
  <si>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</si>
  <si>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</si>
  <si>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</si>
  <si>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</si>
  <si>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</si>
  <si>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</si>
  <si>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</si>
  <si>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</si>
  <si>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</si>
  <si>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</si>
  <si>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</si>
  <si>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</si>
  <si>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</si>
  <si>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</si>
  <si>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</si>
  <si>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</si>
  <si>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</si>
  <si>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</si>
  <si>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</si>
  <si>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</si>
  <si>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</si>
  <si>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</si>
  <si>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</si>
  <si>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</si>
  <si>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</si>
  <si>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</si>
  <si>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</si>
  <si>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</si>
  <si>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</si>
  <si>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</si>
  <si>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</si>
  <si>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</si>
  <si>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</si>
  <si>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</si>
  <si>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</si>
  <si>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</si>
  <si>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</si>
  <si>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</si>
  <si>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</si>
  <si>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</si>
  <si>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</si>
  <si>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</si>
  <si>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</si>
  <si>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</si>
  <si>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</si>
  <si>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</si>
  <si>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</si>
  <si>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</si>
  <si>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</si>
  <si>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</si>
  <si>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</si>
  <si>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</si>
  <si>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</si>
  <si>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</si>
  <si>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</si>
  <si>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</si>
  <si>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</si>
  <si>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</si>
  <si>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</si>
  <si>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</si>
  <si>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</si>
  <si>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</si>
  <si>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</si>
  <si>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</si>
  <si>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</si>
  <si>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</si>
  <si>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</si>
  <si>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</si>
  <si>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</si>
  <si>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</si>
  <si>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</si>
  <si>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</si>
  <si>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</si>
  <si>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</si>
  <si>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</si>
  <si>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</si>
  <si>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</si>
  <si>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</si>
  <si>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</si>
  <si>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</si>
  <si>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</si>
  <si>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</si>
  <si>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</si>
  <si>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</si>
  <si>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</si>
  <si>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</si>
  <si>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</si>
  <si>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</si>
  <si>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</si>
  <si>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</si>
  <si>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</si>
  <si>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</si>
  <si>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</si>
  <si>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</si>
  <si>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</si>
  <si>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</si>
  <si>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</si>
  <si>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</si>
  <si>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</si>
  <si>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</si>
  <si>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</si>
  <si>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</si>
  <si>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</si>
  <si>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</si>
  <si>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</si>
  <si>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</si>
  <si>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</si>
  <si>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</si>
  <si>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</si>
  <si>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</si>
  <si>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</si>
  <si>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</si>
  <si>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</si>
  <si>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</si>
  <si>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</si>
  <si>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</si>
  <si>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</si>
  <si>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</si>
  <si>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</si>
  <si>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</si>
  <si>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</si>
  <si>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</si>
  <si>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</si>
  <si>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</si>
  <si>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</si>
  <si>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</si>
  <si>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</si>
  <si>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</si>
  <si>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</si>
  <si>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</si>
  <si>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</si>
  <si>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</si>
  <si>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</si>
  <si>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</si>
  <si>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</si>
  <si>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</si>
  <si>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</si>
  <si>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</si>
  <si>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</si>
  <si>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</si>
  <si>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</si>
  <si>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</si>
  <si>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</si>
  <si>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</si>
  <si>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</si>
  <si>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</si>
  <si>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</si>
  <si>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</si>
  <si>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</si>
  <si>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</si>
  <si>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</si>
  <si>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</si>
  <si>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</si>
  <si>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</si>
  <si>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</si>
  <si>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</si>
  <si>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</si>
  <si>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</si>
  <si>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</si>
  <si>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</si>
  <si>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</si>
  <si>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</si>
  <si>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</si>
  <si>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</si>
  <si>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</si>
  <si>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</si>
  <si>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</si>
  <si>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</si>
  <si>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</si>
  <si>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</si>
  <si>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</si>
  <si>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</si>
  <si>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</si>
  <si>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</si>
  <si>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</si>
  <si>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</si>
  <si>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</si>
  <si>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</si>
  <si>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</si>
  <si>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</si>
  <si>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</si>
  <si>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</si>
  <si>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</si>
  <si>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</si>
  <si>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</si>
  <si>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</si>
  <si>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</si>
  <si>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</si>
  <si>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</si>
  <si>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</si>
  <si>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</si>
  <si>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</si>
  <si>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</si>
  <si>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</si>
  <si>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</si>
  <si>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</si>
  <si>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</si>
  <si>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</si>
  <si>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</si>
  <si>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</si>
  <si>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</si>
  <si>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</si>
  <si>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</si>
  <si>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</si>
  <si>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</si>
  <si>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</si>
  <si>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</si>
  <si>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</si>
  <si>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</si>
  <si>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</si>
  <si>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</si>
  <si>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</si>
  <si>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</si>
  <si>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</si>
  <si>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</si>
  <si>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</si>
  <si>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</si>
  <si>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</si>
  <si>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</si>
  <si>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</si>
  <si>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</si>
  <si>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</si>
  <si>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</si>
  <si>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</si>
  <si>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</si>
  <si>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</si>
  <si>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</si>
  <si>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</si>
  <si>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</si>
  <si>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</si>
  <si>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</si>
  <si>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</si>
  <si>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</si>
  <si>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</si>
  <si>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</si>
  <si>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</si>
  <si>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</si>
  <si>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</si>
  <si>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</si>
  <si>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</si>
  <si>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</si>
  <si>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</si>
  <si>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</si>
  <si>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</si>
  <si>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</si>
  <si>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</si>
  <si>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</si>
  <si>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</si>
  <si>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</si>
  <si>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</si>
  <si>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</si>
  <si>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</si>
  <si>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</si>
  <si>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</si>
  <si>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</si>
  <si>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</si>
  <si>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</si>
  <si>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</si>
  <si>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</si>
  <si>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</si>
  <si>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</si>
  <si>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</si>
  <si>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</si>
  <si>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</si>
  <si>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</si>
  <si>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</si>
  <si>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</si>
  <si>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</si>
  <si>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</si>
  <si>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</si>
  <si>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</si>
  <si>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</si>
  <si>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</si>
  <si>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</si>
  <si>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</si>
  <si>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</si>
  <si>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</si>
  <si>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</si>
  <si>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</si>
  <si>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</si>
  <si>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</si>
  <si>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</si>
  <si>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</si>
  <si>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</si>
  <si>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</si>
  <si>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</si>
  <si>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</si>
  <si>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</si>
  <si>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</si>
  <si>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</si>
  <si>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</si>
  <si>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</si>
  <si>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</si>
  <si>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</si>
  <si>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</si>
  <si>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</si>
  <si>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</si>
  <si>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</si>
  <si>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</si>
  <si>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</si>
  <si>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</si>
  <si>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</si>
  <si>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</si>
  <si>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</si>
  <si>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</si>
  <si>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</si>
  <si>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</si>
  <si>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</si>
  <si>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</si>
  <si>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</si>
  <si>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</si>
  <si>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</si>
  <si>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</si>
  <si>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</si>
  <si>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</si>
  <si>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</si>
  <si>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</si>
  <si>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</si>
  <si>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</si>
  <si>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</si>
  <si>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</si>
  <si>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</si>
  <si>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</si>
  <si>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</si>
  <si>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</si>
  <si>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</si>
  <si>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</si>
  <si>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</si>
  <si>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</si>
  <si>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</si>
  <si>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</si>
  <si>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</si>
  <si>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</si>
  <si>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</si>
  <si>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</si>
  <si>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</si>
  <si>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</si>
  <si>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</si>
  <si>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</si>
  <si>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</si>
  <si>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</si>
  <si>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</si>
  <si>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</si>
  <si>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</si>
  <si>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</si>
  <si>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</si>
  <si>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</si>
  <si>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</si>
  <si>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</si>
  <si>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</si>
  <si>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</si>
  <si>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</si>
  <si>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</si>
  <si>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</si>
  <si>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</si>
  <si>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</si>
  <si>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</si>
  <si>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</si>
  <si>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</si>
  <si>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</si>
  <si>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</si>
  <si>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</si>
  <si>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</si>
  <si>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</si>
  <si>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</si>
  <si>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</si>
  <si>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</si>
  <si>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</si>
  <si>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</si>
  <si>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</si>
  <si>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</si>
  <si>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</si>
  <si>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</si>
  <si>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</si>
  <si>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</si>
  <si>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</si>
  <si>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</si>
  <si>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</si>
  <si>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</si>
  <si>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</si>
  <si>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</si>
  <si>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</si>
  <si>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</si>
  <si>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</si>
  <si>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</si>
  <si>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</si>
  <si>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</si>
  <si>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</si>
  <si>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</si>
  <si>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</si>
  <si>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</si>
  <si>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</si>
  <si>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</si>
  <si>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</si>
  <si>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</si>
  <si>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</si>
  <si>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</si>
  <si>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</si>
  <si>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</si>
  <si>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</si>
  <si>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</si>
  <si>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</si>
  <si>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</si>
  <si>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</si>
  <si>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</si>
  <si>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</si>
  <si>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</si>
  <si>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</si>
  <si>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</si>
  <si>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</si>
  <si>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</si>
  <si>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</si>
  <si>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</si>
  <si>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</si>
  <si>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</si>
  <si>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</si>
  <si>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</si>
  <si>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</si>
  <si>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</si>
  <si>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</si>
  <si>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</si>
  <si>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</si>
  <si>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</si>
  <si>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</si>
  <si>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</si>
  <si>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</si>
  <si>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</si>
  <si>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</si>
  <si>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</si>
  <si>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</si>
  <si>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</si>
  <si>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</si>
  <si>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</si>
  <si>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</si>
  <si>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</si>
  <si>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</si>
  <si>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</si>
  <si>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</si>
  <si>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</si>
  <si>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</si>
  <si>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</si>
  <si>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</si>
  <si>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</si>
  <si>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</si>
  <si>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</si>
  <si>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</si>
  <si>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</si>
  <si>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</si>
  <si>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</si>
  <si>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</si>
  <si>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</si>
  <si>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</si>
  <si>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</si>
  <si>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</si>
  <si>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</si>
  <si>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</si>
  <si>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</si>
  <si>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</si>
  <si>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</si>
  <si>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</si>
  <si>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</si>
  <si>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</si>
  <si>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</si>
  <si>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</si>
  <si>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</si>
  <si>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</si>
  <si>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</si>
  <si>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</si>
  <si>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</si>
  <si>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</si>
  <si>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</si>
  <si>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</si>
  <si>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</si>
  <si>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</si>
  <si>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</si>
  <si>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</si>
  <si>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</si>
  <si>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</si>
  <si>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</si>
  <si>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</si>
  <si>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</si>
  <si>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</si>
  <si>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</si>
  <si>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</si>
  <si>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</si>
  <si>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</si>
  <si>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</si>
  <si>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</si>
  <si>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</si>
  <si>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</si>
  <si>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</si>
  <si>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</si>
  <si>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</si>
  <si>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</si>
  <si>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</si>
  <si>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</si>
  <si>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</si>
  <si>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</si>
  <si>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</si>
  <si>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</si>
  <si>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</si>
  <si>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</si>
  <si>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</si>
  <si>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</si>
  <si>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</si>
  <si>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</si>
  <si>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</si>
  <si>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</si>
  <si>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</si>
  <si>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</si>
  <si>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</si>
  <si>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</si>
  <si>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</si>
  <si>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</si>
  <si>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</si>
  <si>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</si>
  <si>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</si>
  <si>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</si>
  <si>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</si>
  <si>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</si>
  <si>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</si>
  <si>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</si>
  <si>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</si>
  <si>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</si>
  <si>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</si>
  <si>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</si>
  <si>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</si>
  <si>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</si>
  <si>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</si>
  <si>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</si>
  <si>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</si>
  <si>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</si>
  <si>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</si>
  <si>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</si>
  <si>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</si>
  <si>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</si>
  <si>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</si>
  <si>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</si>
  <si>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</si>
  <si>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</si>
  <si>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</si>
  <si>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</si>
  <si>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</si>
  <si>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</si>
  <si>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</si>
  <si>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</si>
  <si>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</si>
  <si>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</si>
  <si>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</si>
  <si>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</si>
  <si>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</si>
  <si>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</si>
  <si>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</si>
  <si>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</si>
  <si>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</si>
  <si>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</si>
  <si>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</si>
  <si>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</si>
  <si>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</si>
  <si>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</si>
  <si>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</si>
  <si>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</si>
  <si>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</si>
  <si>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</si>
  <si>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</si>
  <si>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</si>
  <si>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</si>
  <si>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</si>
  <si>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</si>
  <si>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</si>
  <si>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</si>
  <si>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</si>
  <si>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</si>
  <si>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</si>
  <si>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</si>
  <si>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</si>
  <si>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</si>
  <si>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</si>
  <si>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</si>
  <si>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</si>
  <si>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</si>
  <si>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</si>
  <si>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</si>
  <si>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</si>
  <si>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</si>
  <si>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</si>
  <si>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</si>
  <si>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</si>
  <si>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</si>
  <si>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</si>
  <si>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</si>
  <si>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</si>
  <si>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</si>
  <si>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</si>
  <si>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</si>
  <si>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</si>
  <si>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</si>
  <si>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</si>
  <si>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</si>
  <si>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</si>
  <si>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</si>
  <si>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</si>
  <si>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</si>
  <si>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</si>
  <si>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</si>
  <si>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</si>
  <si>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</si>
  <si>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</si>
  <si>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</si>
  <si>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</si>
  <si>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</si>
  <si>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</si>
  <si>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</si>
  <si>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</si>
  <si>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</si>
  <si>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</si>
  <si>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</si>
  <si>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</si>
  <si>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</si>
  <si>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</si>
  <si>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</si>
  <si>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</si>
  <si>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</si>
  <si>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</si>
  <si>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</si>
  <si>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</si>
  <si>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</si>
  <si>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</si>
  <si>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</si>
  <si>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</si>
  <si>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</si>
  <si>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</si>
  <si>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</si>
  <si>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</si>
  <si>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</si>
  <si>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</si>
  <si>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</si>
  <si>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</si>
  <si>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</si>
  <si>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</si>
  <si>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</si>
  <si>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</si>
  <si>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</si>
  <si>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</si>
  <si>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</si>
  <si>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</si>
  <si>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</si>
  <si>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</si>
  <si>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</si>
  <si>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</si>
  <si>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</si>
  <si>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</si>
  <si>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</si>
  <si>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</si>
  <si>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</si>
  <si>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</si>
  <si>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</si>
  <si>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</si>
  <si>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</si>
  <si>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</si>
  <si>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</si>
  <si>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</si>
  <si>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</si>
  <si>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</si>
  <si>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</si>
  <si>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</si>
  <si>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</si>
  <si>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</si>
  <si>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</si>
  <si>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</si>
  <si>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</si>
  <si>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</si>
  <si>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</si>
  <si>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</si>
  <si>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</si>
  <si>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</si>
  <si>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</si>
  <si>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</si>
  <si>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</si>
  <si>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</si>
  <si>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</si>
  <si>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</si>
  <si>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</si>
  <si>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</si>
  <si>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</si>
  <si>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</si>
  <si>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</si>
  <si>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</si>
  <si>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</si>
  <si>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</si>
  <si>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</si>
  <si>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</si>
  <si>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</si>
  <si>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</si>
  <si>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</si>
  <si>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</si>
  <si>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</si>
  <si>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</si>
  <si>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</si>
  <si>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</si>
  <si>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</si>
  <si>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</si>
  <si>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</si>
  <si>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</si>
  <si>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</si>
  <si>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</si>
  <si>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</si>
  <si>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</si>
  <si>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</si>
  <si>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</si>
  <si>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</si>
  <si>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</si>
  <si>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</si>
  <si>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</si>
  <si>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</si>
  <si>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</si>
  <si>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</si>
  <si>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</si>
  <si>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</si>
  <si>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</si>
  <si>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</si>
  <si>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</si>
  <si>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</si>
  <si>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</si>
  <si>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</si>
  <si>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</si>
  <si>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</si>
  <si>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</si>
  <si>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</si>
  <si>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</si>
  <si>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</si>
  <si>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</si>
  <si>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</si>
  <si>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</si>
  <si>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</si>
  <si>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</si>
  <si>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</si>
  <si>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</si>
  <si>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</si>
  <si>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</si>
  <si>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</si>
  <si>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</si>
  <si>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</si>
  <si>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</si>
  <si>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</si>
  <si>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</si>
  <si>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</si>
  <si>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</si>
  <si>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</si>
  <si>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</si>
  <si>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</si>
  <si>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</si>
  <si>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</si>
  <si>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</si>
  <si>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</si>
  <si>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</si>
  <si>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</si>
  <si>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</si>
  <si>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</si>
  <si>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</si>
  <si>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</si>
  <si>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</si>
  <si>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</si>
  <si>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</si>
  <si>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</si>
  <si>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</si>
  <si>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</si>
  <si>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</si>
  <si>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</si>
  <si>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</si>
  <si>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</si>
  <si>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</si>
  <si>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</si>
  <si>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</si>
  <si>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</si>
  <si>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</si>
  <si>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</si>
  <si>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</si>
  <si>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</si>
  <si>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</si>
  <si>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</si>
  <si>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</si>
  <si>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</si>
  <si>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</si>
  <si>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</si>
  <si>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</si>
  <si>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</si>
  <si>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</si>
  <si>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</si>
  <si>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</si>
  <si>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</si>
  <si>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</si>
  <si>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</si>
  <si>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</si>
  <si>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</si>
  <si>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</si>
  <si>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</si>
  <si>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</si>
  <si>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</si>
  <si>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</si>
  <si>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</si>
  <si>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</si>
  <si>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</si>
  <si>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</si>
  <si>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</si>
  <si>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</si>
  <si>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</si>
  <si>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</si>
  <si>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</si>
  <si>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</si>
  <si>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</si>
  <si>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</si>
  <si>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</si>
  <si>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</si>
  <si>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</si>
  <si>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</si>
  <si>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</si>
  <si>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</si>
  <si>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</si>
  <si>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</si>
  <si>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</si>
  <si>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</si>
  <si>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</si>
  <si>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</si>
  <si>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</si>
  <si>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</si>
  <si>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</si>
  <si>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</si>
  <si>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</si>
  <si>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</si>
  <si>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</si>
  <si>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</si>
  <si>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</si>
  <si>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</si>
  <si>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</si>
  <si>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</si>
  <si>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</si>
  <si>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</si>
  <si>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</si>
  <si>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</si>
  <si>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</si>
  <si>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</si>
  <si>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</si>
  <si>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</si>
  <si>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</si>
  <si>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</si>
  <si>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</si>
  <si>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</si>
  <si>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</si>
  <si>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</si>
  <si>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</si>
  <si>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</si>
  <si>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</si>
  <si>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</si>
  <si>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</si>
  <si>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</si>
  <si>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</si>
  <si>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</si>
  <si>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</si>
  <si>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</si>
  <si>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</si>
  <si>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</si>
  <si>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</si>
  <si>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</si>
  <si>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</si>
  <si>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</si>
  <si>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</si>
  <si>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</si>
  <si>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</si>
  <si>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</si>
  <si>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</si>
  <si>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</si>
  <si>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</si>
  <si>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</si>
  <si>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</si>
  <si>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</si>
  <si>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</si>
  <si>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</si>
  <si>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</si>
  <si>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</si>
  <si>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</si>
  <si>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</si>
  <si>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</si>
  <si>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</si>
  <si>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</si>
  <si>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</si>
  <si>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</si>
  <si>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</si>
  <si>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</si>
  <si>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</si>
  <si>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</si>
  <si>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</si>
  <si>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</si>
  <si>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</si>
  <si>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</si>
  <si>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</si>
  <si>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</si>
  <si>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</si>
  <si>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</si>
  <si>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</si>
  <si>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</si>
  <si>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</si>
  <si>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</si>
  <si>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</si>
  <si>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</si>
  <si>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</si>
  <si>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</si>
  <si>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</si>
  <si>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</si>
  <si>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</si>
  <si>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</si>
  <si>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</si>
  <si>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</si>
  <si>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</si>
  <si>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</si>
  <si>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</si>
  <si>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</si>
  <si>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</si>
  <si>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</si>
  <si>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</si>
  <si>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</si>
  <si>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</si>
  <si>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</si>
  <si>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</si>
  <si>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</si>
  <si>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</si>
  <si>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</si>
  <si>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</si>
  <si>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</si>
  <si>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</si>
  <si>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</si>
  <si>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</si>
  <si>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</si>
  <si>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</si>
  <si>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</si>
  <si>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</si>
  <si>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</si>
  <si>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</si>
  <si>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</si>
  <si>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</si>
  <si>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</si>
  <si>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</si>
  <si>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</si>
  <si>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</si>
  <si>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</si>
  <si>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</si>
  <si>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</si>
  <si>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</si>
  <si>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</si>
  <si>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</si>
  <si>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</si>
  <si>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</si>
  <si>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</si>
  <si>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</si>
  <si>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</si>
  <si>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</si>
  <si>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</si>
  <si>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</si>
  <si>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</si>
  <si>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</si>
  <si>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</si>
  <si>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</si>
  <si>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</si>
  <si>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</si>
  <si>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</si>
  <si>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</si>
  <si>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</si>
  <si>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</si>
  <si>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</si>
  <si>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</si>
  <si>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</si>
  <si>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</si>
  <si>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</si>
  <si>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</si>
  <si>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</si>
  <si>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</si>
  <si>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</si>
  <si>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</si>
  <si>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</si>
  <si>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</si>
  <si>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</si>
  <si>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</si>
  <si>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</si>
  <si>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</si>
  <si>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</si>
  <si>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</si>
  <si>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</si>
  <si>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</si>
  <si>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</si>
  <si>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</si>
  <si>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</si>
  <si>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</si>
  <si>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</si>
  <si>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</si>
  <si>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</si>
  <si>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</si>
  <si>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</si>
  <si>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</si>
  <si>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</si>
  <si>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</si>
  <si>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</si>
  <si>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</si>
  <si>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</si>
  <si>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</si>
  <si>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</si>
  <si>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</si>
  <si>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</si>
  <si>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</si>
  <si>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</si>
  <si>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</si>
  <si>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</si>
  <si>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</si>
  <si>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</si>
  <si>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</si>
  <si>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</si>
  <si>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</si>
  <si>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</si>
  <si>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</si>
  <si>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</si>
  <si>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</si>
  <si>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</si>
  <si>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</si>
  <si>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</si>
  <si>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</si>
  <si>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</si>
  <si>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</si>
  <si>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</si>
  <si>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</si>
  <si>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</si>
  <si>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</si>
  <si>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</si>
  <si>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</si>
  <si>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</si>
  <si>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</si>
  <si>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</si>
  <si>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</si>
  <si>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</si>
  <si>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</si>
  <si>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</si>
  <si>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</si>
  <si>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</si>
  <si>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</si>
  <si>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</si>
  <si>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</si>
  <si>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</si>
  <si>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</si>
  <si>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</si>
  <si>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</si>
  <si>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</si>
  <si>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</si>
  <si>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</si>
  <si>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</si>
  <si>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</si>
  <si>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</si>
  <si>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</si>
  <si>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</si>
  <si>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</si>
  <si>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</si>
  <si>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</si>
  <si>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</si>
  <si>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</si>
  <si>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</si>
  <si>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</si>
  <si>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</si>
  <si>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</si>
  <si>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</si>
  <si>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</si>
  <si>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</si>
  <si>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</si>
  <si>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</si>
  <si>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</si>
  <si>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</si>
  <si>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</si>
  <si>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</si>
  <si>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</si>
  <si>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</si>
  <si>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</si>
  <si>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</si>
  <si>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</si>
  <si>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</si>
  <si>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</si>
  <si>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</si>
  <si>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</si>
  <si>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</si>
  <si>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</si>
  <si>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</si>
  <si>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</si>
  <si>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</si>
  <si>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</si>
  <si>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</si>
  <si>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</si>
  <si>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</si>
  <si>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</si>
  <si>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</si>
  <si>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</si>
  <si>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</si>
  <si>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</si>
  <si>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</si>
  <si>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</si>
  <si>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</si>
  <si>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</si>
  <si>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</si>
  <si>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</si>
  <si>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</si>
  <si>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</si>
  <si>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</si>
  <si>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</si>
  <si>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</si>
  <si>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</si>
  <si>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</si>
  <si>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</si>
  <si>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</si>
  <si>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</si>
  <si>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</si>
  <si>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</si>
  <si>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</si>
  <si>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</si>
  <si>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</si>
  <si>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</si>
  <si>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</si>
  <si>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</si>
  <si>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</si>
  <si>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</si>
  <si>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</si>
  <si>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</si>
  <si>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</si>
  <si>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</si>
  <si>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</si>
  <si>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</si>
  <si>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</si>
  <si>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</si>
  <si>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</si>
  <si>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</si>
  <si>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</si>
  <si>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</si>
  <si>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</si>
  <si>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</si>
  <si>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</si>
  <si>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</si>
  <si>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</si>
  <si>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</si>
  <si>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</si>
  <si>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</si>
  <si>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</si>
  <si>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</si>
  <si>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</si>
  <si>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</si>
  <si>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</si>
  <si>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</si>
  <si>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</si>
  <si>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</si>
  <si>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</si>
  <si>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</si>
  <si>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</si>
  <si>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</si>
  <si>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</si>
  <si>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</si>
  <si>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</si>
  <si>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</si>
  <si>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</si>
  <si>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</si>
  <si>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</si>
  <si>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</si>
  <si>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</si>
  <si>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</si>
  <si>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</si>
  <si>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</si>
  <si>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</si>
  <si>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</si>
  <si>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</si>
  <si>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</si>
  <si>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</si>
  <si>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</si>
  <si>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</si>
  <si>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</si>
  <si>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</si>
  <si>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</si>
  <si>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</si>
  <si>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</si>
  <si>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</si>
  <si>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</si>
  <si>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</si>
  <si>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</si>
  <si>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</si>
  <si>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</si>
  <si>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</si>
  <si>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</si>
  <si>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</si>
  <si>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</si>
  <si>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</si>
  <si>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</si>
  <si>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</si>
  <si>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</si>
  <si>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</si>
  <si>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</si>
  <si>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</si>
  <si>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</si>
  <si>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</si>
  <si>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</si>
  <si>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</si>
  <si>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</si>
  <si>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</si>
  <si>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</si>
  <si>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</si>
  <si>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</si>
  <si>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</si>
  <si>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</si>
  <si>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</si>
  <si>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</si>
  <si>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</si>
  <si>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</si>
  <si>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</si>
  <si>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</si>
  <si>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</si>
  <si>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</si>
  <si>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</si>
  <si>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</si>
  <si>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</si>
  <si>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</si>
  <si>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</si>
  <si>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</si>
  <si>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</si>
  <si>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</si>
  <si>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</si>
  <si>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</si>
  <si>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</si>
  <si>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</si>
  <si>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</si>
  <si>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</si>
  <si>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</si>
  <si>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</si>
  <si>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</si>
  <si>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</si>
  <si>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</si>
  <si>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</si>
  <si>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</si>
  <si>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</si>
  <si>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</si>
  <si>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</si>
  <si>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</si>
  <si>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</si>
  <si>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</si>
  <si>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</si>
  <si>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</si>
  <si>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</si>
  <si>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</si>
  <si>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</si>
  <si>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</si>
  <si>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</si>
  <si>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</si>
  <si>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</si>
  <si>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</si>
  <si>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</si>
  <si>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</si>
  <si>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</si>
  <si>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</si>
  <si>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</si>
  <si>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</si>
  <si>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</si>
  <si>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</si>
  <si>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</si>
  <si>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</si>
  <si>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</si>
  <si>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</si>
  <si>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</si>
  <si>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</si>
  <si>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</si>
  <si>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</si>
  <si>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</si>
  <si>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</si>
  <si>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</si>
  <si>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</si>
  <si>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</si>
  <si>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</si>
  <si>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</si>
  <si>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</si>
  <si>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</si>
  <si>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</si>
  <si>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</si>
  <si>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</si>
  <si>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</si>
  <si>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</si>
  <si>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</si>
  <si>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</si>
  <si>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</si>
  <si>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</si>
  <si>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</si>
  <si>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</si>
  <si>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</si>
  <si>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</si>
  <si>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</si>
  <si>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</si>
  <si>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</si>
  <si>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</si>
  <si>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</si>
  <si>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</si>
  <si>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</si>
  <si>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</si>
  <si>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</si>
  <si>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</si>
  <si>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</si>
  <si>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</si>
  <si>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</si>
  <si>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</si>
  <si>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</si>
  <si>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</si>
  <si>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</si>
  <si>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</si>
  <si>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</si>
  <si>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</si>
  <si>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</si>
  <si>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</si>
  <si>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</si>
  <si>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</si>
  <si>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</si>
  <si>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</si>
  <si>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</si>
  <si>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</si>
  <si>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</si>
  <si>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</si>
  <si>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</si>
  <si>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</si>
  <si>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</si>
  <si>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</si>
  <si>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</si>
  <si>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</si>
  <si>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</si>
  <si>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</si>
  <si>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</si>
  <si>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</si>
  <si>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</si>
  <si>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</si>
  <si>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</si>
  <si>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</si>
  <si>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</si>
  <si>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</si>
  <si>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</si>
  <si>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</si>
  <si>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</si>
  <si>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</si>
  <si>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</si>
  <si>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</si>
  <si>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</si>
  <si>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</si>
  <si>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</si>
  <si>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</si>
  <si>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</si>
  <si>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</si>
  <si>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</si>
  <si>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</si>
  <si>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</si>
  <si>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</si>
  <si>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</si>
  <si>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</si>
  <si>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</si>
  <si>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</si>
  <si>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</si>
  <si>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</si>
  <si>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</si>
  <si>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</si>
  <si>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</si>
  <si>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</si>
  <si>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</si>
  <si>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</si>
  <si>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</si>
  <si>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</si>
  <si>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</si>
  <si>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</si>
  <si>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</si>
  <si>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</si>
  <si>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</si>
  <si>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</si>
  <si>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</si>
  <si>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</si>
  <si>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</si>
  <si>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</si>
  <si>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</si>
  <si>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</si>
  <si>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</si>
  <si>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</si>
  <si>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</si>
  <si>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</si>
  <si>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</si>
  <si>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</si>
  <si>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</si>
  <si>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</si>
  <si>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</si>
  <si>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</si>
  <si>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</si>
  <si>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</si>
  <si>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</si>
  <si>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</si>
  <si>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</si>
  <si>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</si>
  <si>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</si>
  <si>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</si>
  <si>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</si>
  <si>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</si>
  <si>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</si>
  <si>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</si>
  <si>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</si>
  <si>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</si>
  <si>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</si>
  <si>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</si>
  <si>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</si>
  <si>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</si>
  <si>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</si>
  <si>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</si>
  <si>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</si>
  <si>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</si>
  <si>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</si>
  <si>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</si>
  <si>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</si>
  <si>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</si>
  <si>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</si>
  <si>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</si>
  <si>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</si>
  <si>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</si>
  <si>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</si>
  <si>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</si>
  <si>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</si>
  <si>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</si>
  <si>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</si>
  <si>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</si>
  <si>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</si>
  <si>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</si>
  <si>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</si>
  <si>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</si>
  <si>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</si>
  <si>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</si>
  <si>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</si>
  <si>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</si>
  <si>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</si>
  <si>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</si>
  <si>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</si>
  <si>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</si>
  <si>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</si>
  <si>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</si>
  <si>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</si>
  <si>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</si>
  <si>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</si>
  <si>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</si>
  <si>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</si>
  <si>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</si>
  <si>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</si>
  <si>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</si>
  <si>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</si>
  <si>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</si>
  <si>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</si>
  <si>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</si>
  <si>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</si>
  <si>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</si>
  <si>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</si>
  <si>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</si>
  <si>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</si>
  <si>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</si>
  <si>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</si>
  <si>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</si>
  <si>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</si>
  <si>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</si>
  <si>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</si>
  <si>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</si>
  <si>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</si>
  <si>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</si>
  <si>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</si>
  <si>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</si>
  <si>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</si>
  <si>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</si>
  <si>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</si>
  <si>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</si>
  <si>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</si>
  <si>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</si>
  <si>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</si>
  <si>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</si>
  <si>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</si>
  <si>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</si>
  <si>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</si>
  <si>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</si>
  <si>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</si>
  <si>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</si>
  <si>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</si>
  <si>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</si>
  <si>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</si>
  <si>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</si>
  <si>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</si>
  <si>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</si>
  <si>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</si>
  <si>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</si>
  <si>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</si>
  <si>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</si>
  <si>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</si>
  <si>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</si>
  <si>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</si>
  <si>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</si>
  <si>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</si>
  <si>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</si>
  <si>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</si>
  <si>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</si>
  <si>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</si>
  <si>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</si>
  <si>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</si>
  <si>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</si>
  <si>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</si>
  <si>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</si>
  <si>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</si>
  <si>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</si>
  <si>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</si>
  <si>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</si>
  <si>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</si>
  <si>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</si>
  <si>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</si>
  <si>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</si>
  <si>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</si>
  <si>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</si>
  <si>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</si>
  <si>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</si>
  <si>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</si>
  <si>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</si>
  <si>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</si>
  <si>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</si>
  <si>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</si>
  <si>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</si>
  <si>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</si>
  <si>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</si>
  <si>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</si>
  <si>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</si>
  <si>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</si>
  <si>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</si>
  <si>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</si>
  <si>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</si>
  <si>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</si>
  <si>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</si>
  <si>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</si>
  <si>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</si>
  <si>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</si>
  <si>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</si>
  <si>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</si>
  <si>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</si>
  <si>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</si>
  <si>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</si>
  <si>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</si>
  <si>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</si>
  <si>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</si>
  <si>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</si>
  <si>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</si>
  <si>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</si>
  <si>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</si>
  <si>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</si>
  <si>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</si>
  <si>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</si>
  <si>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</si>
  <si>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</si>
  <si>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</si>
  <si>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</si>
  <si>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</si>
  <si>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</si>
  <si>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</si>
  <si>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</si>
  <si>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</si>
  <si>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</si>
  <si>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</si>
  <si>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</si>
  <si>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</si>
  <si>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</si>
  <si>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</si>
  <si>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</si>
  <si>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</si>
  <si>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</si>
  <si>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</si>
  <si>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</si>
  <si>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</si>
  <si>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</si>
  <si>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</si>
  <si>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</si>
  <si>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</si>
  <si>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</si>
  <si>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</si>
  <si>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</si>
  <si>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</si>
  <si>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</si>
  <si>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</si>
  <si>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</si>
  <si>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</si>
  <si>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</si>
  <si>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</si>
  <si>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</si>
  <si>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</si>
  <si>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</si>
  <si>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</si>
  <si>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</si>
  <si>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</si>
  <si>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</si>
  <si>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</si>
  <si>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</si>
  <si>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</si>
  <si>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</si>
  <si>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</si>
  <si>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</si>
  <si>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</si>
  <si>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</si>
  <si>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</si>
  <si>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</si>
  <si>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</si>
  <si>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</si>
  <si>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</si>
  <si>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</si>
  <si>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</si>
  <si>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</si>
  <si>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</si>
  <si>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</si>
  <si>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</si>
  <si>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</si>
  <si>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</si>
  <si>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</si>
  <si>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</si>
  <si>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</si>
  <si>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</si>
  <si>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</si>
  <si>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</si>
  <si>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</si>
  <si>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</si>
  <si>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</si>
  <si>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</si>
  <si>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</si>
  <si>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</si>
  <si>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</si>
  <si>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</si>
  <si>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</si>
  <si>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</si>
  <si>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</si>
  <si>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</si>
  <si>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</si>
  <si>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</si>
  <si>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</si>
  <si>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</si>
  <si>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</si>
  <si>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</si>
  <si>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</si>
  <si>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</si>
  <si>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</si>
  <si>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</si>
  <si>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</si>
  <si>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</si>
  <si>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</si>
  <si>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</si>
  <si>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</si>
  <si>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</si>
  <si>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</si>
  <si>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</si>
  <si>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</si>
  <si>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</si>
  <si>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</si>
  <si>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</si>
  <si>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</si>
  <si>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</si>
  <si>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</si>
  <si>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</si>
  <si>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</si>
  <si>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</si>
  <si>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</si>
  <si>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</si>
  <si>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</si>
  <si>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</si>
  <si>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</si>
  <si>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</si>
  <si>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</si>
  <si>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</si>
  <si>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</si>
  <si>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</si>
  <si>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</si>
  <si>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</si>
  <si>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</si>
  <si>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</si>
  <si>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</si>
  <si>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</si>
  <si>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</si>
  <si>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</si>
  <si>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</si>
  <si>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</si>
  <si>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</si>
  <si>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</si>
  <si>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</si>
  <si>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</si>
  <si>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</si>
  <si>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</si>
  <si>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</si>
  <si>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</si>
  <si>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</si>
  <si>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</si>
  <si>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</si>
  <si>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</si>
  <si>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</si>
  <si>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</si>
  <si>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</si>
  <si>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</si>
  <si>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</si>
  <si>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</si>
  <si>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</si>
  <si>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</si>
  <si>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</si>
  <si>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</si>
  <si>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</si>
  <si>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</si>
  <si>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</si>
  <si>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</si>
  <si>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</si>
  <si>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</si>
  <si>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</si>
  <si>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</si>
  <si>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</si>
  <si>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</si>
  <si>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</si>
  <si>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</si>
  <si>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</si>
  <si>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</si>
  <si>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</si>
  <si>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</si>
  <si>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</si>
  <si>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</si>
  <si>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</si>
  <si>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</si>
  <si>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</si>
  <si>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</si>
  <si>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</si>
  <si>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</si>
  <si>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</si>
  <si>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</si>
  <si>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</si>
  <si>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</si>
  <si>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</si>
  <si>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</si>
  <si>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</si>
  <si>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</si>
  <si>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</si>
  <si>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</si>
  <si>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</si>
  <si>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</si>
  <si>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</si>
  <si>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</si>
  <si>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</si>
  <si>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</si>
  <si>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</si>
  <si>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</si>
  <si>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</si>
  <si>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</si>
  <si>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</si>
  <si>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</si>
  <si>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</si>
  <si>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</si>
  <si>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</si>
  <si>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</si>
  <si>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</si>
  <si>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</si>
  <si>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</si>
  <si>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</si>
  <si>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</si>
  <si>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</si>
  <si>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</si>
  <si>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</si>
  <si>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</si>
  <si>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</si>
  <si>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</si>
  <si>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</si>
  <si>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</si>
  <si>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</si>
  <si>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</si>
  <si>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</si>
  <si>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</si>
  <si>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</si>
  <si>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</si>
  <si>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</si>
  <si>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</si>
  <si>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</si>
  <si>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</si>
  <si>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</si>
  <si>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</si>
  <si>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</si>
  <si>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</si>
  <si>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</si>
  <si>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</si>
  <si>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</si>
  <si>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</si>
  <si>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</si>
  <si>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</si>
  <si>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</si>
  <si>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</si>
  <si>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</si>
  <si>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</si>
  <si>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</si>
  <si>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</si>
  <si>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</si>
  <si>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</si>
  <si>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</si>
  <si>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</si>
  <si>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</si>
  <si>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</si>
  <si>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</si>
  <si>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</si>
  <si>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</si>
  <si>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</si>
  <si>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</si>
  <si>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</si>
  <si>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</si>
  <si>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</si>
  <si>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</si>
  <si>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</si>
  <si>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</si>
  <si>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</si>
  <si>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</si>
  <si>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</si>
  <si>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</si>
  <si>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</si>
  <si>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</si>
  <si>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</si>
  <si>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</si>
  <si>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</si>
  <si>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</si>
  <si>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</si>
  <si>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</si>
  <si>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</si>
  <si>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</si>
  <si>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</si>
  <si>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</si>
  <si>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</si>
  <si>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</si>
  <si>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</si>
  <si>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</si>
  <si>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</si>
  <si>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</si>
  <si>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</si>
  <si>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</si>
  <si>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</si>
  <si>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</si>
  <si>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</si>
  <si>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</si>
  <si>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</si>
  <si>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</si>
  <si>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</si>
  <si>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</si>
  <si>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</si>
  <si>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</si>
  <si>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</si>
  <si>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</si>
  <si>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</si>
  <si>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</si>
  <si>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</si>
  <si>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</si>
  <si>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</si>
  <si>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</si>
  <si>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</si>
  <si>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</si>
  <si>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</si>
  <si>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</si>
  <si>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</si>
  <si>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</si>
  <si>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</si>
  <si>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</si>
  <si>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</si>
  <si>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</si>
  <si>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</si>
  <si>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</si>
  <si>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</si>
  <si>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</si>
  <si>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</si>
  <si>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</si>
  <si>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</si>
  <si>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</si>
  <si>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</si>
  <si>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</si>
  <si>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</si>
  <si>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</si>
  <si>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</si>
  <si>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</si>
  <si>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</si>
  <si>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</si>
  <si>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</si>
  <si>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</si>
  <si>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</si>
  <si>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</si>
  <si>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</si>
  <si>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</si>
  <si>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</si>
  <si>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</si>
  <si>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</si>
  <si>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</si>
  <si>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</si>
  <si>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</si>
  <si>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</si>
  <si>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</si>
  <si>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</si>
  <si>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</si>
  <si>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</si>
  <si>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</si>
  <si>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</si>
  <si>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</si>
  <si>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</si>
  <si>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</si>
  <si>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</si>
  <si>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</si>
  <si>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</si>
  <si>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</si>
  <si>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</si>
  <si>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</si>
  <si>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</si>
  <si>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</si>
  <si>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</si>
  <si>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</si>
  <si>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</si>
  <si>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</si>
  <si>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</si>
  <si>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</si>
  <si>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</si>
  <si>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</si>
  <si>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</si>
  <si>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</si>
  <si>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</si>
  <si>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</si>
  <si>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</si>
  <si>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</si>
  <si>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</si>
  <si>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</si>
  <si>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</si>
  <si>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</si>
  <si>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</si>
  <si>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</si>
  <si>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</si>
  <si>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</si>
  <si>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</si>
  <si>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</si>
  <si>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</si>
  <si>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</si>
  <si>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</si>
  <si>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</si>
  <si>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</si>
  <si>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</si>
  <si>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</si>
  <si>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</si>
  <si>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</si>
  <si>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</si>
  <si>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</si>
  <si>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</si>
  <si>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</si>
  <si>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</si>
  <si>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</si>
  <si>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</si>
  <si>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</si>
  <si>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</si>
  <si>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</si>
  <si>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</si>
  <si>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</si>
  <si>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</si>
  <si>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</si>
  <si>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</si>
  <si>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</si>
  <si>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</si>
  <si>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</si>
  <si>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</si>
  <si>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</si>
  <si>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</si>
  <si>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</si>
  <si>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</si>
  <si>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</si>
  <si>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</si>
  <si>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</si>
  <si>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</si>
  <si>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</si>
  <si>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</si>
  <si>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</si>
  <si>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</si>
  <si>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</si>
  <si>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</si>
  <si>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</si>
  <si>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</si>
  <si>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</si>
  <si>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</si>
  <si>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</si>
  <si>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</si>
  <si>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</si>
  <si>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</si>
  <si>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</si>
  <si>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</si>
  <si>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</si>
  <si>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</si>
  <si>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</si>
  <si>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</si>
  <si>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</si>
  <si>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</si>
  <si>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</si>
  <si>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</si>
  <si>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</si>
  <si>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</si>
  <si>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</si>
  <si>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</si>
  <si>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</si>
  <si>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</si>
  <si>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</si>
  <si>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</si>
  <si>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</si>
  <si>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</si>
  <si>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</si>
  <si>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</si>
  <si>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</si>
  <si>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</si>
  <si>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</si>
  <si>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</si>
  <si>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</si>
  <si>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</si>
  <si>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</si>
  <si>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</si>
  <si>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</si>
  <si>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</si>
  <si>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</si>
  <si>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</si>
  <si>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</si>
  <si>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</si>
  <si>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</si>
  <si>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</si>
  <si>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</si>
  <si>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</si>
  <si>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</si>
  <si>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</si>
  <si>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</si>
  <si>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</si>
  <si>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</si>
  <si>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</si>
  <si>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</si>
  <si>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</si>
  <si>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</si>
  <si>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</si>
  <si>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</si>
  <si>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</si>
  <si>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</si>
  <si>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</si>
  <si>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</si>
  <si>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</si>
  <si>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</si>
  <si>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</si>
  <si>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</si>
  <si>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</si>
  <si>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</si>
  <si>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</si>
  <si>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</si>
  <si>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</si>
  <si>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</si>
  <si>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</si>
  <si>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</si>
  <si>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</si>
  <si>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</si>
  <si>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</si>
  <si>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</si>
  <si>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</si>
  <si>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</si>
  <si>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</si>
  <si>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</si>
  <si>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</si>
  <si>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</si>
  <si>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</si>
  <si>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</si>
  <si>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</si>
  <si>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</si>
  <si>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</si>
  <si>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</si>
  <si>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</si>
  <si>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</si>
  <si>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</si>
  <si>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</si>
  <si>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</si>
  <si>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</si>
  <si>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</si>
  <si>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</si>
  <si>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</si>
  <si>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</si>
  <si>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</si>
  <si>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</si>
  <si>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</si>
  <si>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</si>
  <si>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</si>
  <si>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</si>
  <si>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</si>
  <si>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</si>
  <si>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</si>
  <si>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</si>
  <si>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</si>
  <si>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</si>
  <si>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</si>
  <si>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</si>
  <si>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</si>
  <si>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</si>
  <si>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</si>
  <si>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</si>
  <si>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</si>
  <si>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</si>
  <si>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</si>
  <si>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</si>
  <si>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</si>
  <si>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</si>
  <si>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</si>
  <si>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</si>
  <si>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</si>
  <si>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</si>
  <si>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</si>
  <si>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</si>
  <si>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</si>
  <si>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</si>
  <si>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</si>
  <si>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</si>
  <si>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</si>
  <si>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</si>
  <si>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</si>
  <si>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</si>
  <si>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</si>
  <si>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</si>
  <si>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</si>
  <si>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</si>
  <si>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</si>
  <si>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</si>
  <si>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</si>
  <si>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</si>
  <si>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</si>
  <si>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</si>
  <si>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</si>
  <si>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</si>
  <si>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</si>
  <si>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</si>
  <si>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</si>
  <si>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</si>
  <si>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</si>
  <si>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</si>
  <si>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</si>
  <si>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</si>
  <si>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</si>
  <si>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</si>
  <si>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</si>
  <si>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</si>
  <si>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</si>
  <si>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</si>
  <si>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</si>
  <si>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</si>
  <si>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</si>
  <si>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</si>
  <si>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</si>
  <si>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</si>
  <si>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</si>
  <si>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</si>
  <si>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</si>
  <si>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</si>
  <si>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</si>
  <si>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</si>
  <si>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</si>
  <si>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</si>
  <si>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</si>
  <si>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</si>
  <si>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</si>
  <si>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</si>
  <si>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</si>
  <si>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</si>
  <si>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</si>
  <si>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</si>
  <si>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</si>
  <si>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</si>
  <si>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</si>
  <si>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</si>
  <si>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</si>
  <si>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</si>
  <si>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</si>
  <si>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</si>
  <si>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</si>
  <si>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</si>
  <si>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</si>
  <si>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</si>
  <si>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</si>
  <si>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</si>
  <si>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</si>
  <si>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</si>
  <si>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</si>
  <si>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</si>
  <si>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</si>
  <si>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</si>
  <si>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</si>
  <si>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</si>
  <si>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</si>
  <si>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</si>
  <si>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</si>
  <si>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</si>
  <si>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</si>
  <si>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</si>
  <si>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</si>
  <si>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</si>
  <si>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</si>
  <si>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</si>
  <si>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</si>
  <si>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</si>
  <si>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</si>
  <si>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</si>
  <si>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</si>
  <si>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</si>
  <si>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</si>
  <si>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</si>
  <si>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</si>
  <si>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</si>
  <si>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</si>
  <si>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</si>
  <si>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</si>
  <si>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</si>
  <si>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</si>
  <si>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</si>
  <si>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</si>
  <si>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</si>
  <si>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</si>
  <si>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</si>
  <si>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</si>
  <si>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</si>
  <si>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</si>
  <si>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</si>
  <si>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</si>
  <si>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</si>
  <si>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</si>
  <si>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</si>
  <si>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</si>
  <si>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</si>
  <si>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</si>
  <si>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</si>
  <si>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</si>
  <si>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</si>
  <si>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</si>
  <si>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</si>
  <si>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</si>
  <si>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</si>
  <si>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</si>
  <si>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</si>
  <si>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</si>
  <si>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</si>
  <si>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</si>
  <si>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</si>
  <si>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</si>
  <si>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</si>
  <si>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</si>
  <si>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</si>
  <si>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</si>
  <si>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</si>
  <si>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</si>
  <si>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</si>
  <si>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</si>
  <si>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</si>
  <si>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</si>
  <si>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</si>
  <si>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</si>
  <si>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</si>
  <si>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</si>
  <si>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</si>
  <si>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</si>
  <si>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</si>
  <si>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</si>
  <si>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</si>
  <si>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</si>
  <si>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</si>
  <si>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</si>
  <si>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</si>
  <si>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</si>
  <si>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</si>
  <si>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</si>
  <si>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</si>
  <si>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</si>
  <si>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</si>
  <si>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</si>
  <si>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</si>
  <si>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</si>
  <si>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</si>
  <si>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</si>
  <si>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</si>
  <si>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</si>
  <si>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</si>
  <si>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</si>
  <si>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</si>
  <si>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</si>
  <si>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</si>
  <si>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</si>
  <si>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</si>
  <si>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</si>
  <si>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</si>
  <si>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</si>
  <si>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</si>
  <si>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</si>
  <si>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</si>
  <si>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</si>
  <si>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</si>
  <si>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</si>
  <si>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</si>
  <si>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</si>
  <si>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</si>
  <si>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</si>
  <si>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</si>
  <si>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</si>
  <si>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</si>
  <si>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</si>
  <si>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</si>
  <si>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</si>
  <si>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</si>
  <si>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</si>
  <si>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</si>
  <si>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</si>
  <si>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</si>
  <si>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</si>
  <si>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</si>
  <si>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</si>
  <si>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</si>
  <si>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</si>
  <si>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</si>
  <si>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</si>
  <si>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</si>
  <si>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</si>
  <si>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</si>
  <si>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</si>
  <si>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</si>
  <si>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</si>
  <si>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</si>
  <si>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</si>
  <si>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</si>
  <si>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</si>
  <si>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</si>
  <si>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</si>
  <si>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</si>
  <si>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</si>
  <si>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</si>
  <si>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</si>
  <si>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</si>
  <si>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</si>
  <si>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</si>
  <si>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</si>
  <si>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</si>
  <si>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</si>
  <si>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</si>
  <si>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</si>
  <si>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</si>
  <si>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</si>
  <si>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</si>
  <si>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</si>
  <si>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</si>
  <si>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</si>
  <si>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</si>
  <si>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</si>
  <si>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</si>
  <si>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</si>
  <si>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</si>
  <si>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</si>
  <si>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</si>
  <si>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</si>
  <si>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</si>
  <si>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</si>
  <si>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</si>
  <si>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</si>
  <si>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</si>
  <si>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</si>
  <si>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</si>
  <si>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</si>
  <si>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</si>
  <si>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</si>
  <si>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</si>
  <si>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</si>
  <si>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</si>
  <si>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</si>
  <si>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</si>
  <si>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</si>
  <si>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</si>
  <si>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</si>
  <si>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</si>
  <si>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</si>
  <si>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</si>
  <si>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</si>
  <si>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</si>
  <si>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</si>
  <si>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</si>
  <si>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</si>
  <si>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</si>
  <si>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</si>
  <si>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</si>
  <si>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</si>
  <si>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</si>
  <si>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</si>
  <si>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</si>
  <si>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</si>
  <si>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</si>
  <si>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</si>
  <si>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</si>
  <si>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</si>
  <si>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</si>
  <si>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</si>
  <si>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</si>
  <si>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</si>
  <si>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</si>
  <si>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</si>
  <si>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</si>
  <si>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</si>
  <si>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</si>
  <si>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</si>
  <si>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</si>
  <si>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</si>
  <si>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</si>
  <si>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</si>
  <si>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</si>
  <si>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</si>
  <si>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</si>
  <si>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</si>
  <si>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</si>
  <si>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</si>
  <si>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</si>
  <si>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</si>
  <si>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</si>
  <si>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</si>
  <si>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</si>
  <si>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</si>
  <si>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</si>
  <si>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</si>
  <si>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</si>
  <si>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</si>
  <si>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</si>
  <si>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</si>
  <si>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</si>
  <si>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</si>
  <si>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</si>
  <si>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</si>
  <si>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</si>
  <si>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</si>
  <si>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</si>
  <si>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</si>
  <si>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</si>
  <si>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</si>
  <si>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</si>
  <si>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</si>
  <si>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</si>
  <si>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</si>
  <si>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</si>
  <si>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</si>
  <si>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</si>
  <si>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</si>
  <si>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</si>
  <si>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</si>
  <si>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</si>
  <si>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</si>
  <si>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</si>
  <si>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</si>
  <si>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</si>
  <si>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</si>
  <si>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</si>
  <si>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</si>
  <si>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</si>
  <si>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</si>
  <si>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</si>
  <si>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</si>
  <si>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</si>
  <si>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</si>
  <si>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</si>
  <si>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</si>
  <si>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</si>
  <si>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</si>
  <si>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</si>
  <si>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</si>
  <si>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</si>
  <si>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</si>
  <si>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</si>
  <si>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</si>
  <si>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</si>
  <si>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</si>
  <si>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</si>
  <si>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</si>
  <si>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</si>
  <si>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</si>
  <si>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</si>
  <si>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</si>
  <si>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</si>
  <si>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</si>
  <si>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</si>
  <si>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</si>
  <si>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</si>
  <si>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</si>
  <si>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</si>
  <si>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</si>
  <si>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</si>
  <si>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</si>
  <si>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</si>
  <si>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</si>
  <si>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</si>
  <si>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</si>
  <si>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</si>
  <si>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</si>
  <si>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</si>
  <si>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</si>
  <si>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</si>
  <si>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</si>
  <si>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</si>
  <si>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</si>
  <si>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</si>
  <si>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</si>
  <si>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</si>
  <si>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</si>
  <si>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</si>
  <si>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</si>
  <si>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</si>
  <si>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</si>
  <si>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</si>
  <si>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</si>
  <si>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</si>
  <si>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</si>
  <si>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</si>
  <si>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</si>
  <si>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</si>
  <si>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</si>
  <si>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</si>
  <si>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</si>
  <si>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</si>
  <si>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</si>
  <si>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</si>
  <si>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</si>
  <si>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</si>
  <si>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</si>
  <si>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</si>
  <si>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</si>
  <si>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</si>
  <si>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</si>
  <si>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</si>
  <si>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</si>
  <si>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</si>
  <si>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</si>
  <si>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</si>
  <si>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</si>
  <si>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</si>
  <si>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</si>
  <si>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</si>
  <si>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</si>
  <si>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</si>
  <si>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</si>
  <si>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</si>
  <si>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</si>
  <si>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</si>
  <si>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</si>
  <si>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</si>
  <si>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</si>
  <si>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</si>
  <si>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</si>
  <si>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</si>
  <si>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</si>
  <si>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</si>
  <si>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</si>
  <si>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</si>
  <si>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</si>
  <si>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</si>
  <si>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</si>
  <si>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</si>
  <si>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</si>
  <si>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</si>
  <si>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</si>
  <si>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</si>
  <si>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</si>
  <si>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</si>
  <si>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</si>
  <si>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</si>
  <si>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</si>
  <si>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</si>
  <si>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</si>
  <si>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</si>
  <si>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</si>
  <si>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</si>
  <si>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</si>
  <si>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</si>
  <si>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</si>
  <si>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</si>
  <si>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</si>
  <si>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</si>
  <si>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</si>
  <si>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</si>
  <si>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</si>
  <si>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</si>
  <si>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</si>
  <si>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</si>
  <si>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</si>
  <si>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</si>
  <si>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</si>
  <si>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</si>
  <si>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</si>
  <si>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</si>
  <si>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</si>
  <si>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</si>
  <si>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</si>
  <si>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</si>
  <si>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</si>
  <si>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</si>
  <si>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</si>
  <si>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</si>
  <si>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</si>
  <si>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</si>
  <si>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</si>
  <si>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</si>
  <si>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</si>
  <si>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</si>
  <si>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</si>
  <si>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</si>
  <si>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</si>
  <si>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</si>
  <si>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</si>
  <si>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</si>
  <si>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</si>
  <si>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</si>
  <si>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</si>
  <si>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</si>
  <si>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</si>
  <si>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</si>
  <si>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</si>
  <si>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</si>
  <si>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</si>
  <si>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</si>
  <si>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</si>
  <si>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</si>
  <si>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</si>
  <si>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</si>
  <si>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</si>
  <si>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</si>
  <si>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</si>
  <si>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</si>
  <si>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</si>
  <si>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</si>
  <si>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</si>
  <si>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</si>
  <si>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</si>
  <si>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</si>
  <si>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</si>
  <si>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</si>
  <si>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</si>
  <si>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</si>
  <si>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</si>
  <si>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</si>
  <si>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</si>
  <si>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</si>
  <si>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</si>
  <si>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</si>
  <si>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</si>
  <si>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</si>
  <si>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</si>
  <si>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</si>
  <si>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</si>
  <si>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</si>
  <si>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</si>
  <si>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</si>
  <si>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</si>
  <si>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</si>
  <si>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</si>
  <si>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</si>
  <si>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</si>
  <si>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</si>
  <si>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</si>
  <si>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</si>
  <si>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</si>
  <si>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</si>
  <si>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</si>
  <si>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</si>
  <si>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</si>
  <si>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</si>
  <si>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</si>
  <si>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</si>
  <si>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</si>
  <si>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</si>
  <si>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</si>
  <si>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</si>
  <si>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</si>
  <si>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</si>
  <si>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</si>
  <si>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</si>
  <si>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</si>
  <si>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</si>
  <si>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</si>
  <si>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</si>
  <si>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</si>
  <si>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</si>
  <si>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</si>
  <si>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</si>
  <si>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</si>
  <si>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</si>
  <si>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</si>
  <si>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</si>
  <si>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</si>
  <si>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</si>
  <si>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</si>
  <si>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</si>
  <si>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</si>
  <si>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</si>
  <si>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</si>
  <si>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</si>
  <si>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</si>
  <si>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</si>
  <si>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</si>
  <si>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</si>
  <si>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</si>
  <si>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</si>
  <si>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</si>
  <si>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</si>
  <si>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</si>
  <si>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</si>
  <si>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</si>
  <si>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</si>
  <si>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</si>
  <si>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</si>
  <si>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</si>
  <si>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</si>
  <si>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</si>
  <si>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</si>
  <si>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</si>
  <si>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</si>
  <si>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</si>
  <si>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</si>
  <si>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</si>
  <si>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</si>
  <si>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</si>
  <si>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</si>
  <si>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</si>
  <si>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</si>
  <si>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</si>
  <si>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</si>
  <si>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</si>
  <si>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</si>
  <si>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</si>
  <si>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</si>
  <si>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</si>
  <si>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</si>
  <si>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</si>
  <si>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</si>
  <si>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</si>
  <si>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</si>
  <si>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</si>
  <si>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</si>
  <si>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</si>
  <si>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</si>
  <si>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</si>
  <si>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</si>
  <si>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</si>
  <si>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</si>
  <si>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</si>
  <si>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</si>
  <si>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</si>
  <si>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</si>
  <si>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</si>
  <si>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</si>
  <si>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</si>
  <si>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</si>
  <si>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</si>
  <si>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</si>
  <si>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</si>
  <si>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</si>
  <si>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</si>
  <si>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</si>
  <si>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</si>
  <si>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</si>
  <si>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</si>
  <si>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</si>
  <si>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</si>
  <si>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</si>
  <si>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</si>
  <si>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</si>
  <si>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</si>
  <si>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</si>
  <si>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</si>
  <si>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</si>
  <si>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</si>
  <si>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</si>
  <si>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</si>
  <si>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</si>
  <si>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</si>
  <si>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</si>
  <si>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</si>
  <si>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</si>
  <si>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</si>
  <si>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</si>
  <si>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</si>
  <si>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</si>
  <si>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</si>
  <si>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</si>
  <si>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</si>
  <si>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</si>
  <si>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</si>
  <si>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</si>
  <si>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</si>
  <si>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</si>
  <si>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</si>
  <si>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</si>
  <si>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</si>
  <si>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</si>
  <si>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</si>
  <si>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</si>
  <si>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</si>
  <si>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</si>
  <si>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</si>
  <si>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</si>
  <si>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</si>
  <si>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</si>
  <si>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</si>
  <si>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</si>
  <si>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</si>
  <si>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</si>
  <si>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</si>
  <si>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</si>
  <si>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</si>
  <si>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</si>
  <si>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</si>
  <si>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</si>
  <si>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</si>
  <si>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</si>
  <si>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</si>
  <si>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</si>
  <si>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</si>
  <si>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</si>
  <si>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</si>
  <si>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</si>
  <si>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</si>
  <si>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</si>
  <si>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</si>
  <si>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</si>
  <si>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</si>
  <si>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</si>
  <si>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</si>
  <si>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</si>
  <si>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</si>
  <si>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</si>
  <si>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</si>
  <si>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</si>
  <si>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</si>
  <si>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</si>
  <si>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</si>
  <si>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</si>
  <si>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</si>
  <si>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</si>
  <si>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</si>
  <si>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</si>
  <si>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</si>
  <si>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</si>
  <si>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</si>
  <si>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</si>
  <si>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</si>
  <si>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</si>
  <si>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</si>
  <si>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</si>
  <si>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</si>
  <si>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</si>
  <si>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</si>
  <si>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</si>
  <si>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</si>
  <si>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</si>
  <si>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</si>
  <si>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</si>
  <si>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</si>
  <si>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</si>
  <si>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</si>
  <si>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</si>
  <si>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</si>
  <si>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</si>
  <si>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</si>
  <si>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</si>
  <si>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</si>
  <si>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</si>
  <si>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</si>
  <si>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</si>
  <si>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</si>
  <si>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</si>
  <si>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</si>
  <si>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</si>
  <si>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</si>
  <si>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</si>
  <si>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</si>
  <si>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</si>
  <si>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</si>
  <si>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</si>
  <si>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</si>
  <si>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</si>
  <si>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</si>
  <si>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</si>
  <si>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</si>
  <si>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</si>
  <si>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</si>
  <si>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</si>
  <si>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</si>
  <si>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</si>
  <si>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</si>
  <si>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</si>
  <si>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</si>
  <si>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</si>
  <si>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</si>
  <si>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</si>
  <si>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</si>
  <si>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</si>
  <si>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</si>
  <si>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</si>
  <si>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</si>
  <si>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</si>
  <si>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</si>
  <si>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</si>
  <si>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</si>
  <si>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</si>
  <si>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</si>
  <si>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</si>
  <si>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</si>
  <si>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</si>
  <si>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</si>
  <si>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</si>
  <si>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</si>
  <si>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</si>
  <si>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</si>
  <si>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</si>
  <si>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</si>
  <si>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</si>
  <si>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</si>
  <si>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</si>
  <si>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</si>
  <si>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</si>
  <si>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</si>
  <si>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</si>
  <si>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</si>
  <si>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</si>
  <si>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</si>
  <si>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</si>
  <si>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</si>
  <si>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</si>
  <si>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</si>
  <si>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</si>
  <si>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</si>
  <si>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</si>
  <si>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</si>
  <si>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</si>
  <si>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</si>
  <si>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</si>
  <si>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</si>
  <si>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</si>
  <si>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</si>
  <si>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</si>
  <si>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</si>
  <si>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</si>
  <si>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</si>
  <si>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</si>
  <si>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</si>
  <si>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</si>
  <si>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</si>
  <si>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</si>
  <si>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</si>
  <si>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</si>
  <si>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</si>
  <si>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</si>
  <si>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</si>
  <si>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</si>
  <si>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</si>
  <si>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</si>
  <si>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</si>
  <si>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</si>
  <si>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</si>
  <si>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</si>
  <si>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</si>
  <si>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</si>
  <si>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</si>
  <si>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</si>
  <si>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</si>
  <si>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</si>
  <si>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</si>
  <si>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</si>
  <si>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</si>
  <si>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</si>
  <si>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</si>
  <si>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</si>
  <si>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</si>
  <si>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</si>
  <si>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</si>
  <si>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</si>
  <si>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</si>
  <si>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</si>
  <si>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</si>
  <si>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</si>
  <si>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</si>
  <si>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</si>
  <si>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</si>
  <si>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</si>
  <si>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</si>
  <si>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</si>
  <si>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</si>
  <si>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</si>
  <si>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</si>
  <si>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</si>
  <si>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</si>
  <si>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</si>
  <si>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</si>
  <si>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</si>
  <si>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</si>
  <si>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</si>
  <si>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</si>
  <si>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</si>
  <si>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</si>
  <si>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</si>
  <si>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</si>
  <si>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</si>
  <si>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</si>
  <si>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</si>
  <si>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</si>
  <si>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</si>
  <si>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</si>
  <si>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</si>
  <si>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</si>
  <si>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</si>
  <si>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</si>
  <si>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</si>
  <si>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</si>
  <si>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</si>
  <si>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</si>
  <si>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</si>
  <si>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</si>
  <si>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</si>
  <si>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</si>
  <si>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</si>
  <si>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</si>
  <si>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</si>
  <si>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</si>
  <si>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</si>
  <si>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</si>
  <si>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</si>
  <si>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</si>
  <si>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</si>
  <si>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</si>
  <si>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</si>
  <si>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</si>
  <si>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</si>
  <si>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</si>
  <si>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</si>
  <si>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</si>
  <si>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</si>
  <si>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</si>
  <si>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</si>
  <si>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</si>
  <si>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</si>
  <si>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</si>
  <si>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</si>
  <si>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</si>
  <si>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</si>
  <si>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</si>
  <si>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</si>
  <si>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</si>
  <si>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</si>
  <si>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</si>
  <si>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</si>
  <si>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</si>
  <si>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</si>
  <si>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</si>
  <si>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</si>
  <si>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</si>
  <si>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</si>
  <si>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</si>
  <si>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</si>
  <si>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</si>
  <si>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</si>
  <si>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</si>
  <si>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</si>
  <si>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</si>
  <si>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</si>
  <si>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</si>
  <si>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</si>
  <si>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</si>
  <si>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</si>
  <si>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</si>
  <si>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</si>
  <si>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</si>
  <si>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</si>
  <si>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</si>
  <si>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</si>
  <si>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</si>
  <si>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</si>
  <si>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</si>
  <si>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</si>
  <si>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</si>
  <si>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</si>
  <si>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</si>
  <si>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</si>
  <si>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</si>
  <si>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</si>
  <si>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</si>
  <si>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</si>
  <si>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</si>
  <si>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</si>
  <si>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</si>
  <si>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</si>
  <si>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</si>
  <si>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</si>
  <si>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</si>
  <si>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</si>
  <si>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</si>
  <si>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</si>
  <si>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</si>
  <si>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</si>
  <si>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</si>
  <si>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</si>
  <si>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</si>
  <si>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</si>
  <si>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</si>
  <si>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</si>
  <si>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</si>
  <si>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</si>
  <si>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</si>
  <si>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</si>
  <si>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</si>
  <si>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</si>
  <si>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</si>
  <si>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</si>
  <si>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</si>
  <si>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</si>
  <si>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</si>
  <si>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</si>
  <si>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</si>
  <si>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</si>
  <si>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</si>
  <si>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</si>
  <si>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</si>
  <si>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</si>
  <si>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</si>
  <si>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</si>
  <si>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</si>
  <si>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</si>
  <si>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</si>
  <si>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</si>
  <si>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</si>
  <si>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</si>
  <si>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</si>
  <si>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</si>
  <si>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</si>
  <si>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</si>
  <si>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</si>
  <si>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</si>
  <si>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</si>
  <si>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</si>
  <si>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</si>
  <si>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</si>
  <si>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</si>
  <si>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</si>
  <si>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</si>
  <si>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</si>
  <si>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</si>
  <si>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</si>
  <si>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</si>
  <si>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</si>
  <si>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</si>
  <si>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</si>
  <si>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</si>
  <si>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</si>
  <si>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</si>
  <si>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</si>
  <si>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</si>
  <si>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</si>
  <si>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</si>
  <si>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</si>
  <si>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</si>
  <si>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</si>
  <si>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</si>
  <si>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</si>
  <si>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</si>
  <si>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</si>
  <si>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</si>
  <si>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</si>
  <si>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</si>
  <si>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</si>
  <si>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</si>
  <si>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</si>
  <si>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</si>
  <si>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</si>
  <si>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</si>
  <si>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</si>
  <si>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</si>
  <si>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</si>
  <si>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</si>
  <si>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</si>
  <si>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</si>
  <si>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</si>
  <si>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</si>
  <si>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</si>
  <si>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</si>
  <si>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</si>
  <si>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</si>
  <si>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</si>
  <si>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</si>
  <si>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</si>
  <si>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</si>
  <si>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</si>
  <si>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</si>
  <si>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</si>
  <si>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</si>
  <si>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</si>
  <si>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</si>
  <si>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</si>
  <si>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</si>
  <si>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</si>
  <si>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</si>
  <si>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</si>
  <si>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</si>
  <si>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</si>
  <si>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</si>
  <si>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</si>
  <si>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</si>
  <si>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</si>
  <si>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</si>
  <si>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</si>
  <si>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</si>
  <si>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</si>
  <si>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</si>
  <si>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</si>
  <si>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</si>
  <si>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</si>
  <si>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</si>
  <si>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</si>
  <si>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</si>
  <si>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</si>
  <si>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</si>
  <si>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</si>
  <si>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</si>
  <si>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</si>
  <si>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</si>
  <si>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</si>
  <si>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</si>
  <si>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</si>
  <si>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</si>
  <si>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</si>
  <si>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</si>
  <si>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</si>
  <si>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</si>
  <si>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</si>
  <si>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</si>
  <si>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</si>
  <si>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</si>
  <si>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</si>
  <si>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</si>
  <si>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</si>
  <si>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</si>
  <si>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</si>
  <si>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</si>
  <si>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</si>
  <si>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</si>
  <si>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</si>
  <si>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</si>
  <si>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</si>
  <si>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</si>
  <si>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</si>
  <si>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</si>
  <si>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</si>
  <si>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</si>
  <si>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</si>
  <si>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</si>
  <si>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</si>
  <si>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</si>
  <si>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</si>
  <si>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</si>
  <si>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</si>
  <si>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</si>
  <si>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</si>
  <si>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</si>
  <si>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</si>
  <si>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</si>
  <si>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</si>
  <si>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</si>
  <si>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</si>
  <si>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</si>
  <si>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</si>
  <si>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</si>
  <si>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</si>
  <si>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</si>
  <si>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</si>
  <si>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</si>
  <si>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</si>
  <si>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</si>
  <si>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</si>
  <si>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</si>
  <si>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</si>
  <si>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</si>
  <si>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</si>
  <si>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</si>
  <si>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</si>
  <si>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</si>
  <si>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</si>
  <si>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</si>
  <si>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</si>
  <si>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</si>
  <si>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</si>
  <si>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</si>
  <si>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</si>
  <si>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</si>
  <si>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</si>
  <si>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</si>
  <si>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</si>
  <si>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</si>
  <si>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</si>
  <si>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</si>
  <si>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</si>
  <si>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</si>
  <si>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</si>
  <si>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</si>
  <si>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</si>
  <si>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</si>
  <si>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</si>
  <si>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</si>
  <si>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</si>
  <si>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</si>
  <si>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</si>
  <si>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</si>
  <si>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</si>
  <si>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</si>
  <si>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</si>
  <si>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</si>
  <si>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</si>
  <si>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</si>
  <si>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</si>
  <si>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</si>
  <si>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</si>
  <si>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</si>
  <si>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</si>
  <si>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</si>
  <si>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</si>
  <si>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</si>
  <si>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</si>
  <si>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</si>
  <si>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</si>
  <si>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</si>
  <si>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</si>
  <si>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</si>
  <si>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</si>
  <si>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</si>
  <si>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</si>
  <si>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</si>
  <si>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</si>
  <si>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</si>
  <si>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</si>
  <si>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</si>
  <si>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</si>
  <si>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</si>
  <si>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</si>
  <si>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</si>
  <si>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</si>
  <si>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</si>
  <si>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</si>
  <si>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</si>
  <si>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</si>
  <si>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</si>
  <si>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</si>
  <si>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</si>
  <si>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</si>
  <si>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</si>
  <si>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</si>
  <si>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</si>
  <si>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</si>
  <si>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</si>
  <si>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</si>
  <si>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</si>
  <si>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</si>
  <si>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</si>
  <si>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</si>
  <si>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</si>
  <si>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</si>
  <si>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</si>
  <si>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</si>
  <si>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</si>
  <si>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</si>
  <si>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</si>
  <si>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</si>
  <si>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</si>
  <si>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</si>
  <si>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</si>
  <si>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</si>
  <si>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</si>
  <si>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</si>
  <si>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</si>
  <si>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</si>
  <si>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</si>
  <si>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</si>
  <si>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</si>
  <si>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</si>
  <si>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</si>
  <si>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</si>
  <si>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</si>
  <si>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</si>
  <si>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</si>
  <si>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</si>
  <si>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</si>
  <si>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</si>
  <si>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</si>
  <si>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</si>
  <si>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</si>
  <si>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</si>
  <si>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</si>
  <si>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</si>
  <si>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</si>
  <si>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</si>
  <si>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</si>
  <si>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</si>
  <si>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</si>
  <si>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</si>
  <si>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</si>
  <si>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</si>
  <si>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</si>
  <si>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</si>
  <si>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</si>
  <si>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</si>
  <si>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</si>
  <si>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</si>
  <si>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</si>
  <si>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</si>
  <si>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</si>
  <si>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</si>
  <si>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</si>
  <si>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</si>
  <si>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</si>
  <si>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</si>
  <si>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</si>
  <si>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</si>
  <si>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</si>
  <si>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</si>
  <si>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</si>
  <si>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</si>
  <si>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</si>
  <si>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</si>
  <si>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</si>
  <si>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</si>
  <si>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</si>
  <si>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</si>
  <si>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</si>
  <si>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</si>
  <si>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</si>
  <si>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</si>
  <si>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</si>
  <si>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</si>
  <si>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</si>
  <si>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</si>
  <si>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</si>
  <si>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</si>
  <si>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</si>
  <si>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</si>
  <si>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</si>
  <si>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</si>
  <si>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</si>
  <si>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</si>
  <si>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</si>
  <si>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</si>
  <si>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</si>
  <si>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</si>
  <si>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</si>
  <si>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</si>
  <si>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</si>
  <si>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</si>
  <si>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</si>
  <si>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</si>
  <si>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</si>
  <si>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</si>
  <si>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</si>
  <si>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</si>
  <si>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</si>
  <si>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</si>
  <si>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</si>
  <si>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</si>
  <si>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</si>
  <si>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</si>
  <si>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</si>
  <si>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</si>
  <si>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</si>
  <si>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</si>
  <si>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</si>
  <si>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</si>
  <si>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</si>
  <si>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</si>
  <si>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</si>
  <si>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</si>
  <si>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</si>
  <si>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</si>
  <si>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</si>
  <si>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</si>
  <si>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</si>
  <si>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</si>
  <si>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</si>
  <si>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</si>
  <si>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</si>
  <si>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</si>
  <si>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</si>
  <si>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</si>
  <si>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</si>
  <si>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</si>
  <si>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</si>
  <si>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</si>
  <si>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</si>
  <si>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</si>
  <si>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</si>
  <si>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</si>
  <si>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</si>
  <si>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</si>
  <si>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</si>
  <si>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</si>
  <si>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</si>
  <si>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</si>
  <si>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</si>
  <si>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</si>
  <si>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</si>
  <si>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</si>
  <si>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</si>
  <si>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</si>
  <si>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</si>
  <si>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</si>
  <si>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</si>
  <si>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</si>
  <si>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</si>
  <si>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</si>
  <si>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</si>
  <si>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</si>
  <si>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</si>
  <si>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</si>
  <si>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</si>
  <si>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</si>
  <si>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</si>
  <si>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</si>
  <si>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</si>
  <si>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</si>
  <si>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</si>
  <si>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</si>
  <si>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</si>
  <si>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</si>
  <si>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</si>
  <si>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</si>
  <si>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</si>
  <si>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</si>
  <si>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</si>
  <si>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</si>
  <si>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</si>
  <si>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</si>
  <si>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</si>
  <si>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</si>
  <si>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</si>
  <si>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</si>
  <si>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</si>
  <si>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</si>
  <si>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</si>
  <si>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</si>
  <si>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</si>
  <si>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</si>
  <si>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</si>
  <si>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</si>
  <si>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</si>
  <si>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</si>
  <si>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</si>
  <si>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</si>
  <si>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</si>
  <si>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</si>
  <si>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</si>
  <si>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</si>
  <si>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</si>
  <si>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</si>
  <si>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</si>
  <si>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</si>
  <si>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</si>
  <si>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</si>
  <si>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</si>
  <si>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</si>
  <si>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</si>
  <si>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</si>
  <si>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</si>
  <si>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</si>
  <si>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</si>
  <si>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</si>
  <si>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</si>
  <si>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</si>
  <si>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</si>
  <si>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</si>
  <si>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</si>
  <si>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</si>
  <si>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</si>
  <si>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</si>
  <si>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</si>
  <si>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</si>
  <si>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</si>
  <si>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</si>
  <si>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</si>
  <si>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</si>
  <si>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</si>
  <si>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</si>
  <si>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</si>
  <si>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</si>
  <si>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</si>
  <si>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</si>
  <si>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</si>
  <si>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</si>
  <si>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</si>
  <si>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</si>
  <si>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</si>
  <si>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</si>
  <si>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</si>
  <si>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</si>
  <si>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</si>
  <si>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</si>
  <si>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</si>
  <si>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</si>
  <si>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</si>
  <si>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</si>
  <si>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</si>
  <si>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</si>
  <si>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</si>
  <si>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</si>
  <si>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</si>
  <si>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</si>
  <si>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</si>
  <si>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</si>
  <si>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</si>
  <si>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</si>
  <si>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</si>
  <si>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</si>
  <si>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</si>
  <si>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</si>
  <si>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</si>
  <si>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</si>
  <si>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</si>
  <si>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</si>
  <si>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</si>
  <si>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</si>
  <si>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</si>
  <si>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</si>
  <si>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</si>
  <si>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</si>
  <si>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</si>
  <si>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</si>
  <si>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</si>
  <si>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</si>
  <si>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</si>
  <si>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</si>
  <si>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</si>
  <si>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</si>
  <si>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</si>
  <si>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</si>
  <si>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</si>
  <si>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</si>
  <si>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</si>
  <si>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</si>
  <si>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</si>
  <si>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</si>
  <si>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</si>
  <si>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</si>
  <si>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</si>
  <si>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</si>
  <si>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</si>
  <si>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</si>
  <si>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</si>
  <si>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</si>
  <si>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</si>
  <si>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</si>
  <si>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</si>
  <si>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</si>
  <si>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</si>
  <si>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</si>
  <si>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</si>
  <si>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</si>
  <si>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</si>
  <si>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</si>
  <si>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</si>
  <si>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</si>
  <si>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</si>
  <si>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</si>
  <si>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</si>
  <si>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</si>
  <si>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</si>
  <si>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</si>
  <si>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</si>
  <si>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</si>
  <si>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</si>
  <si>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</si>
  <si>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</si>
  <si>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</si>
  <si>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</si>
  <si>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</si>
  <si>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</si>
  <si>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</si>
  <si>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</si>
  <si>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</si>
  <si>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</si>
  <si>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</si>
  <si>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</si>
  <si>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</si>
  <si>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</si>
  <si>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</si>
  <si>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</si>
  <si>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</si>
  <si>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</si>
  <si>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</si>
  <si>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</si>
  <si>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</si>
  <si>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</si>
  <si>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</si>
  <si>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</si>
  <si>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</si>
  <si>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</si>
  <si>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</si>
  <si>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</si>
  <si>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</si>
  <si>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</si>
  <si>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</si>
  <si>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</si>
  <si>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</si>
  <si>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</si>
  <si>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</si>
  <si>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</si>
  <si>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</si>
  <si>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</si>
  <si>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</si>
  <si>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</si>
  <si>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</si>
  <si>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</si>
  <si>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</si>
  <si>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</si>
  <si>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</si>
  <si>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</si>
  <si>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</si>
  <si>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</si>
  <si>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</si>
  <si>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</si>
  <si>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</si>
  <si>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</si>
  <si>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</si>
  <si>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</si>
  <si>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</si>
  <si>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</si>
  <si>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</si>
  <si>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</si>
  <si>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</si>
  <si>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</si>
  <si>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</si>
  <si>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</si>
  <si>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</si>
  <si>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</si>
  <si>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</si>
  <si>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</si>
  <si>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</si>
  <si>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</si>
  <si>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</si>
  <si>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</si>
  <si>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</si>
  <si>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</si>
  <si>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</si>
  <si>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</si>
  <si>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</si>
  <si>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</si>
  <si>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</si>
  <si>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</si>
  <si>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</si>
  <si>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</si>
  <si>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</si>
  <si>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</si>
  <si>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</si>
  <si>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</si>
  <si>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</si>
  <si>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</si>
  <si>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</si>
  <si>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</si>
  <si>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</si>
  <si>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</si>
  <si>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</si>
  <si>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</si>
  <si>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</si>
  <si>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</si>
  <si>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</si>
  <si>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</si>
  <si>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</si>
  <si>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</si>
  <si>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</si>
  <si>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</si>
  <si>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</si>
  <si>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</si>
  <si>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</si>
  <si>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</si>
  <si>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</si>
  <si>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</si>
  <si>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</si>
  <si>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</si>
  <si>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</si>
  <si>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</si>
  <si>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</si>
  <si>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</si>
  <si>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</si>
  <si>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</si>
  <si>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</si>
  <si>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</si>
  <si>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</si>
  <si>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</si>
  <si>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</si>
  <si>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</si>
  <si>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</si>
  <si>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</si>
  <si>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</si>
  <si>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</si>
  <si>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</si>
  <si>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</si>
  <si>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</si>
  <si>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</si>
  <si>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</si>
  <si>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</si>
  <si>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</si>
  <si>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</si>
  <si>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</si>
  <si>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</si>
  <si>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</si>
  <si>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</si>
  <si>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</si>
  <si>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</si>
  <si>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</si>
  <si>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</si>
  <si>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</si>
  <si>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</si>
  <si>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</si>
  <si>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</si>
  <si>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</si>
  <si>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</si>
  <si>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</si>
  <si>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</si>
  <si>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</si>
  <si>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</si>
  <si>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</si>
  <si>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</si>
  <si>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</si>
  <si>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</si>
  <si>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</si>
  <si>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</si>
  <si>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</si>
  <si>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</si>
  <si>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</si>
  <si>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</si>
  <si>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</si>
  <si>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</si>
  <si>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</si>
  <si>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</si>
  <si>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</si>
  <si>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</si>
  <si>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</si>
  <si>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</si>
  <si>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</si>
  <si>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</si>
  <si>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</si>
  <si>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</si>
  <si>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</si>
  <si>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</si>
  <si>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</si>
  <si>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</si>
  <si>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</si>
  <si>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</si>
  <si>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</si>
  <si>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</si>
  <si>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</si>
  <si>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</si>
  <si>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</si>
  <si>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</si>
  <si>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</si>
  <si>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</si>
  <si>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</si>
  <si>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</si>
  <si>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</si>
  <si>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</si>
  <si>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</si>
  <si>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</si>
  <si>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</si>
  <si>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</si>
  <si>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</si>
  <si>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</si>
  <si>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</si>
  <si>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</si>
  <si>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</si>
  <si>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</si>
  <si>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</si>
  <si>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</si>
  <si>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</si>
  <si>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</si>
  <si>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</si>
  <si>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</si>
  <si>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</si>
  <si>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</si>
  <si>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</si>
  <si>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</si>
  <si>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</si>
  <si>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</si>
  <si>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</si>
  <si>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</si>
  <si>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</si>
  <si>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</si>
  <si>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</si>
  <si>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</si>
  <si>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</si>
  <si>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</si>
  <si>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</si>
  <si>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</si>
  <si>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</si>
  <si>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</si>
  <si>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</si>
  <si>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</si>
  <si>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</si>
  <si>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</si>
  <si>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</si>
  <si>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</si>
  <si>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</si>
  <si>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</si>
  <si>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</si>
  <si>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</si>
  <si>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</si>
  <si>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</si>
  <si>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</si>
  <si>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</si>
  <si>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</si>
  <si>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</si>
  <si>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</si>
  <si>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</si>
  <si>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</si>
  <si>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</si>
  <si>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</si>
  <si>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</si>
  <si>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</si>
  <si>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</si>
  <si>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</si>
  <si>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</si>
  <si>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</si>
  <si>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</si>
  <si>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</si>
  <si>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</si>
  <si>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</si>
  <si>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</si>
  <si>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</si>
  <si>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</si>
  <si>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</si>
  <si>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</si>
  <si>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</si>
  <si>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</si>
  <si>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</si>
  <si>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</si>
  <si>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</si>
  <si>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</si>
  <si>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</si>
  <si>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</si>
  <si>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</si>
  <si>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</si>
  <si>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</si>
  <si>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</si>
  <si>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</si>
  <si>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</si>
  <si>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</si>
  <si>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</si>
  <si>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</si>
  <si>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</si>
  <si>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</si>
  <si>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</si>
  <si>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</si>
  <si>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</si>
  <si>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</si>
  <si>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</si>
  <si>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</si>
  <si>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</si>
  <si>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</si>
  <si>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</si>
  <si>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</si>
  <si>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</si>
  <si>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</si>
  <si>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</si>
  <si>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</si>
  <si>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</si>
  <si>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</si>
  <si>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</si>
  <si>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</si>
  <si>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</si>
  <si>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</si>
  <si>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</si>
  <si>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</si>
  <si>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</si>
  <si>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</si>
  <si>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</si>
  <si>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</si>
  <si>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</si>
  <si>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</si>
  <si>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</si>
  <si>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</si>
  <si>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</si>
  <si>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</si>
  <si>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</si>
  <si>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</si>
  <si>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</si>
  <si>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</si>
  <si>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</si>
  <si>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</si>
  <si>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</si>
  <si>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</si>
  <si>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</si>
  <si>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</si>
  <si>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</si>
  <si>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</si>
  <si>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</si>
  <si>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</si>
  <si>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</si>
  <si>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</si>
  <si>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</si>
  <si>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</si>
  <si>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</si>
  <si>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</si>
  <si>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</si>
  <si>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</si>
  <si>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</si>
  <si>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</si>
  <si>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</si>
  <si>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</si>
  <si>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</si>
  <si>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</si>
  <si>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</si>
  <si>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</si>
  <si>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</si>
  <si>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</si>
  <si>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</si>
  <si>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</si>
  <si>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</si>
  <si>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</si>
  <si>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</si>
  <si>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</si>
  <si>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</si>
  <si>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</si>
  <si>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</si>
  <si>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</si>
  <si>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</si>
  <si>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</si>
  <si>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</si>
  <si>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</si>
  <si>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</si>
  <si>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</si>
  <si>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</si>
  <si>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</si>
  <si>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</si>
  <si>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</si>
  <si>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</si>
  <si>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</si>
  <si>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</si>
  <si>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</si>
  <si>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</si>
  <si>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</si>
  <si>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</si>
  <si>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</si>
  <si>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</si>
  <si>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</si>
  <si>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</si>
  <si>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</si>
  <si>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</si>
  <si>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</si>
  <si>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</si>
  <si>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</si>
  <si>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</si>
  <si>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</si>
  <si>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</si>
  <si>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</si>
  <si>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</si>
  <si>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</si>
  <si>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</si>
  <si>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</si>
  <si>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</si>
  <si>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</si>
  <si>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</si>
  <si>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</si>
  <si>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</si>
  <si>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</si>
  <si>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</si>
  <si>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</si>
  <si>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</si>
  <si>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</si>
  <si>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</si>
  <si>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</si>
  <si>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</si>
  <si>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</si>
  <si>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</si>
  <si>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</si>
  <si>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</si>
  <si>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</si>
  <si>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</si>
  <si>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</si>
  <si>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</si>
  <si>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</si>
  <si>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</si>
  <si>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</si>
  <si>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</si>
  <si>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</si>
  <si>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</si>
  <si>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</si>
  <si>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</si>
  <si>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</si>
  <si>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</si>
  <si>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</si>
  <si>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</si>
  <si>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</si>
  <si>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</si>
  <si>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</si>
  <si>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</si>
  <si>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</si>
  <si>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</si>
  <si>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</si>
  <si>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</si>
  <si>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</si>
  <si>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</si>
  <si>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</si>
  <si>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</si>
  <si>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</si>
  <si>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</si>
  <si>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</si>
  <si>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</si>
  <si>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</si>
  <si>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</si>
  <si>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</si>
  <si>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</si>
  <si>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</si>
  <si>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</si>
  <si>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</si>
  <si>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</si>
  <si>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</si>
  <si>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</si>
  <si>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</si>
  <si>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</si>
  <si>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</si>
  <si>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</si>
  <si>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</si>
  <si>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</si>
  <si>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</si>
  <si>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</si>
  <si>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</si>
  <si>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</si>
  <si>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</si>
  <si>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</si>
  <si>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</si>
  <si>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</si>
  <si>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</si>
  <si>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</si>
  <si>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</si>
  <si>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</si>
  <si>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</si>
  <si>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</si>
  <si>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</si>
  <si>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</si>
  <si>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</si>
  <si>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</si>
  <si>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</si>
  <si>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</si>
  <si>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</si>
  <si>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</si>
  <si>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</si>
  <si>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</si>
  <si>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</si>
  <si>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</si>
  <si>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</si>
  <si>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</si>
  <si>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</si>
  <si>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</si>
  <si>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</si>
  <si>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</si>
  <si>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</si>
  <si>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</si>
  <si>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</si>
  <si>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</si>
  <si>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</si>
  <si>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</si>
  <si>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</si>
  <si>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</si>
  <si>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</si>
  <si>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</si>
  <si>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</si>
  <si>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</si>
  <si>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</si>
  <si>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</si>
  <si>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</si>
  <si>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</si>
  <si>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</si>
  <si>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</si>
  <si>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</si>
  <si>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</si>
  <si>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</si>
  <si>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</si>
  <si>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</si>
  <si>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</si>
  <si>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</si>
  <si>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</si>
  <si>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</si>
  <si>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</si>
  <si>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</si>
  <si>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</si>
  <si>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</si>
  <si>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</si>
  <si>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</si>
  <si>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</si>
  <si>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</si>
  <si>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</si>
  <si>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</si>
  <si>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</si>
  <si>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</si>
  <si>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</si>
  <si>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</si>
  <si>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</si>
  <si>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</si>
  <si>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</si>
  <si>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</si>
  <si>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</si>
  <si>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</si>
  <si>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</si>
  <si>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</si>
  <si>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</si>
  <si>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</si>
  <si>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</si>
  <si>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</si>
  <si>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</si>
  <si>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</si>
  <si>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</si>
  <si>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</si>
  <si>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</si>
  <si>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</si>
  <si>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</si>
  <si>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</si>
  <si>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</si>
  <si>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</si>
  <si>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</si>
  <si>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</si>
  <si>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</si>
  <si>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</si>
  <si>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</si>
  <si>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</si>
  <si>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</si>
  <si>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</si>
  <si>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</si>
  <si>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</si>
  <si>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</si>
  <si>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</si>
  <si>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</si>
  <si>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</si>
  <si>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</si>
  <si>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</si>
  <si>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</si>
  <si>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</si>
  <si>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</si>
  <si>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</si>
  <si>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</si>
  <si>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</si>
  <si>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</si>
  <si>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</si>
  <si>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</si>
  <si>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</si>
  <si>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</si>
  <si>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</si>
  <si>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</si>
  <si>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</si>
  <si>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</si>
  <si>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</si>
  <si>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</si>
  <si>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</si>
  <si>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</si>
  <si>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</si>
  <si>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</si>
  <si>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</si>
  <si>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</si>
  <si>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</si>
  <si>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</si>
  <si>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</si>
  <si>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</si>
  <si>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</si>
  <si>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</si>
  <si>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</si>
  <si>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</si>
  <si>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</si>
  <si>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</si>
  <si>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</si>
  <si>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</si>
  <si>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</si>
  <si>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</si>
  <si>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</si>
  <si>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</si>
  <si>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</si>
  <si>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</si>
  <si>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</si>
  <si>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</si>
  <si>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</si>
  <si>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</si>
  <si>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</si>
  <si>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</si>
  <si>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</si>
  <si>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</si>
  <si>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</si>
  <si>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</si>
  <si>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</si>
  <si>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</si>
  <si>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</si>
  <si>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</si>
  <si>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</si>
  <si>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</si>
  <si>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</si>
  <si>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</si>
  <si>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</si>
  <si>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</si>
  <si>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</si>
  <si>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</si>
  <si>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</si>
  <si>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</si>
  <si>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</si>
  <si>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</si>
  <si>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</si>
  <si>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</si>
  <si>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</si>
  <si>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</si>
  <si>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</si>
  <si>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</si>
  <si>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</si>
  <si>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</si>
  <si>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</si>
  <si>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</si>
  <si>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</si>
  <si>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</si>
  <si>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</si>
  <si>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</si>
  <si>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</si>
  <si>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</si>
  <si>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</si>
  <si>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</si>
  <si>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</si>
  <si>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</si>
  <si>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</si>
  <si>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</si>
  <si>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</si>
  <si>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</si>
  <si>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</si>
  <si>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</si>
  <si>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</si>
  <si>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</si>
  <si>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</si>
  <si>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</si>
  <si>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</si>
  <si>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</si>
  <si>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</si>
  <si>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</si>
  <si>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</si>
  <si>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</si>
  <si>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</si>
  <si>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</si>
  <si>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</si>
  <si>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</si>
  <si>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</si>
  <si>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</si>
  <si>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</si>
  <si>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</si>
  <si>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</si>
  <si>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</si>
  <si>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</si>
  <si>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</si>
  <si>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</si>
  <si>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</si>
  <si>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</si>
  <si>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</si>
  <si>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</si>
  <si>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</si>
  <si>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</si>
  <si>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</si>
  <si>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</si>
  <si>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</si>
  <si>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</si>
  <si>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</si>
  <si>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</si>
  <si>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</si>
  <si>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</si>
  <si>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</si>
  <si>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</si>
  <si>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</si>
  <si>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</si>
  <si>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</si>
  <si>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</si>
  <si>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</si>
  <si>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</si>
  <si>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</si>
  <si>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</si>
  <si>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</si>
  <si>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</si>
  <si>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</si>
  <si>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</si>
  <si>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</si>
  <si>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</si>
  <si>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</si>
  <si>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</si>
  <si>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</si>
  <si>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</si>
  <si>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</si>
  <si>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</si>
  <si>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</si>
  <si>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</si>
  <si>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</si>
  <si>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</si>
  <si>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</si>
  <si>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</si>
  <si>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</si>
  <si>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</si>
  <si>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</si>
  <si>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</si>
  <si>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</si>
  <si>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</si>
  <si>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</si>
  <si>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</si>
  <si>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</si>
  <si>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</si>
  <si>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</si>
  <si>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</si>
  <si>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</si>
  <si>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</si>
  <si>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</si>
  <si>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</si>
  <si>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</si>
  <si>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</si>
  <si>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</si>
  <si>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</si>
  <si>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</si>
  <si>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</si>
  <si>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</si>
  <si>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</si>
  <si>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</si>
  <si>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</si>
  <si>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</si>
  <si>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</si>
  <si>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</si>
  <si>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</si>
  <si>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</si>
  <si>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</si>
  <si>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</si>
  <si>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</si>
  <si>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</si>
  <si>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</si>
  <si>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</si>
  <si>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</si>
  <si>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</si>
  <si>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</si>
  <si>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</si>
  <si>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</si>
  <si>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</si>
  <si>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</si>
  <si>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</si>
  <si>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</si>
  <si>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</si>
  <si>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</si>
  <si>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</si>
  <si>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</si>
  <si>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</si>
  <si>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</si>
  <si>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</si>
  <si>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</si>
  <si>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</si>
  <si>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</si>
  <si>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</si>
  <si>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</si>
  <si>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</si>
  <si>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</si>
  <si>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</si>
  <si>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</si>
  <si>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</si>
  <si>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</si>
  <si>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</si>
  <si>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</si>
  <si>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</si>
  <si>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</si>
  <si>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</si>
  <si>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</si>
  <si>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</si>
  <si>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</si>
  <si>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</si>
  <si>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</si>
  <si>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</si>
  <si>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</si>
  <si>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</si>
  <si>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</si>
  <si>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</si>
  <si>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</si>
  <si>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</si>
  <si>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</si>
  <si>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</si>
  <si>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</si>
  <si>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</si>
  <si>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</si>
  <si>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</si>
  <si>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</si>
  <si>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</si>
  <si>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</si>
  <si>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</si>
  <si>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</si>
  <si>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</si>
  <si>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</si>
  <si>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</si>
  <si>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</si>
  <si>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</si>
  <si>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</si>
  <si>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</si>
  <si>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</si>
  <si>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</si>
  <si>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</si>
  <si>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</si>
  <si>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</si>
  <si>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</si>
  <si>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</si>
  <si>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</si>
  <si>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</si>
  <si>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</si>
  <si>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</si>
  <si>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</si>
  <si>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</si>
  <si>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</si>
  <si>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</si>
  <si>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</si>
  <si>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</si>
  <si>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</si>
  <si>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</si>
  <si>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</si>
  <si>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</si>
  <si>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</si>
  <si>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</si>
  <si>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</si>
  <si>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</si>
  <si>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</si>
  <si>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</si>
  <si>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</si>
  <si>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</si>
  <si>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</si>
  <si>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</si>
  <si>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</si>
  <si>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</si>
  <si>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</si>
  <si>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</si>
  <si>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</si>
  <si>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</si>
  <si>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</si>
  <si>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</si>
  <si>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</si>
  <si>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</si>
  <si>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</si>
  <si>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</si>
  <si>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</si>
  <si>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</si>
  <si>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</si>
  <si>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</si>
  <si>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</si>
  <si>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</si>
  <si>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</si>
  <si>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</si>
  <si>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</si>
  <si>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</si>
  <si>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</si>
  <si>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</si>
  <si>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</si>
  <si>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</si>
  <si>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</si>
  <si>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</si>
  <si>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</si>
  <si>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</si>
  <si>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</si>
  <si>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</si>
  <si>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</si>
  <si>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</si>
  <si>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</si>
  <si>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</si>
  <si>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</si>
  <si>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</si>
  <si>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</si>
  <si>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</si>
  <si>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</si>
  <si>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</si>
  <si>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</si>
  <si>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</si>
  <si>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</si>
  <si>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</si>
  <si>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</si>
  <si>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</si>
  <si>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</si>
  <si>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</si>
  <si>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</si>
  <si>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</si>
  <si>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</si>
  <si>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</si>
  <si>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</si>
  <si>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</si>
  <si>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</si>
  <si>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</si>
  <si>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</si>
  <si>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</si>
  <si>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</si>
  <si>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</si>
  <si>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</si>
  <si>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</si>
  <si>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</si>
  <si>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</si>
  <si>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</si>
  <si>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</si>
  <si>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</si>
  <si>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</si>
  <si>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</si>
  <si>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</si>
  <si>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</si>
  <si>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</si>
  <si>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</si>
  <si>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</si>
  <si>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</si>
  <si>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</si>
  <si>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</si>
  <si>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</si>
  <si>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</si>
  <si>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</si>
  <si>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</si>
  <si>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</si>
  <si>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</si>
  <si>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</si>
  <si>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</si>
  <si>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</si>
  <si>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</si>
  <si>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</si>
  <si>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</si>
  <si>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</si>
  <si>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</si>
  <si>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</si>
  <si>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</si>
  <si>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</si>
  <si>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</si>
  <si>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</si>
  <si>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</si>
  <si>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</si>
  <si>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</si>
  <si>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</si>
  <si>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</si>
  <si>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</si>
  <si>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</si>
  <si>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</si>
  <si>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</si>
  <si>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</si>
  <si>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</si>
  <si>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</si>
  <si>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</si>
  <si>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</si>
  <si>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</si>
  <si>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</si>
  <si>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</si>
  <si>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</si>
  <si>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</si>
  <si>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</si>
  <si>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</si>
  <si>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</si>
  <si>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</si>
  <si>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</si>
  <si>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</si>
  <si>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</si>
  <si>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</si>
  <si>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</si>
  <si>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</si>
  <si>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</si>
  <si>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</si>
  <si>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</si>
  <si>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</si>
  <si>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</si>
  <si>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</si>
  <si>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</si>
  <si>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</si>
  <si>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</si>
  <si>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</si>
  <si>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</si>
  <si>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</si>
  <si>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</si>
  <si>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</si>
  <si>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</si>
  <si>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</si>
  <si>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</si>
  <si>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</si>
  <si>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</si>
  <si>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</si>
  <si>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</si>
  <si>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</si>
  <si>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</si>
  <si>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</si>
  <si>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</si>
  <si>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</si>
  <si>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</si>
  <si>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</si>
  <si>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</si>
  <si>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</si>
  <si>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</si>
  <si>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</si>
  <si>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</si>
  <si>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</si>
  <si>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</si>
  <si>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</si>
  <si>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</si>
  <si>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</si>
  <si>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</si>
  <si>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</si>
  <si>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</si>
  <si>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</si>
  <si>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</si>
  <si>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</si>
  <si>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</si>
  <si>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</si>
  <si>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</si>
  <si>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</si>
  <si>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</si>
  <si>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</si>
  <si>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</si>
  <si>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</si>
  <si>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</si>
  <si>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</si>
  <si>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</si>
  <si>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</si>
  <si>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</si>
  <si>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</si>
  <si>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</si>
  <si>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</si>
  <si>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</si>
  <si>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</si>
  <si>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</si>
  <si>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</si>
  <si>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</si>
  <si>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</si>
  <si>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</si>
  <si>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</si>
  <si>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</si>
  <si>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</si>
  <si>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</si>
  <si>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</si>
  <si>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</si>
  <si>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</si>
  <si>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</si>
  <si>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</si>
  <si>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</si>
  <si>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</si>
  <si>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</si>
  <si>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</si>
  <si>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</si>
  <si>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</si>
  <si>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</si>
  <si>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</si>
  <si>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</si>
  <si>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</si>
  <si>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</si>
  <si>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</si>
  <si>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</si>
  <si>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</si>
  <si>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</si>
  <si>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</si>
  <si>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</si>
  <si>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</si>
  <si>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</si>
  <si>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</si>
  <si>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</si>
  <si>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</si>
  <si>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</si>
  <si>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</si>
  <si>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</si>
  <si>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</si>
  <si>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</si>
  <si>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</si>
  <si>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</si>
  <si>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</si>
  <si>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</si>
  <si>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</si>
  <si>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</si>
  <si>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</si>
  <si>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</si>
  <si>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</si>
  <si>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</si>
  <si>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</si>
  <si>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</si>
  <si>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</si>
  <si>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</si>
  <si>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</si>
  <si>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</si>
  <si>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</si>
  <si>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</si>
  <si>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</si>
  <si>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</si>
  <si>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</si>
  <si>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</si>
  <si>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</si>
  <si>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</si>
  <si>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</si>
  <si>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</si>
  <si>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</si>
  <si>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</si>
  <si>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</si>
  <si>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</si>
  <si>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</si>
  <si>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</si>
  <si>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</si>
  <si>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</si>
  <si>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</si>
  <si>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</si>
  <si>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</si>
  <si>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</si>
  <si>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</si>
  <si>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</si>
  <si>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</si>
  <si>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</si>
  <si>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</si>
  <si>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</si>
  <si>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</si>
  <si>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</si>
  <si>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</si>
  <si>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</si>
  <si>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</si>
  <si>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</si>
  <si>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</si>
  <si>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</si>
  <si>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</si>
  <si>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</si>
  <si>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</si>
  <si>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</si>
  <si>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</si>
  <si>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</si>
  <si>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</si>
  <si>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</si>
  <si>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</si>
  <si>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</si>
  <si>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</si>
  <si>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</si>
  <si>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</si>
  <si>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</si>
  <si>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</si>
  <si>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</si>
  <si>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</si>
  <si>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</si>
  <si>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</si>
  <si>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</si>
  <si>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</si>
  <si>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</si>
  <si>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</si>
  <si>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</si>
  <si>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</si>
  <si>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</si>
  <si>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</si>
  <si>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</si>
  <si>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</si>
  <si>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</si>
  <si>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</si>
  <si>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</si>
  <si>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</si>
  <si>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</si>
  <si>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</si>
  <si>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</si>
  <si>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</si>
  <si>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</si>
  <si>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</si>
  <si>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</si>
  <si>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</si>
  <si>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</si>
  <si>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</si>
  <si>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</si>
  <si>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</si>
  <si>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</si>
  <si>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</si>
  <si>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</si>
  <si>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</si>
  <si>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</si>
  <si>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</si>
  <si>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</si>
  <si>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</si>
  <si>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</si>
  <si>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</si>
  <si>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</si>
  <si>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</si>
  <si>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</si>
  <si>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</si>
  <si>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</si>
  <si>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</si>
  <si>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</si>
  <si>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</si>
  <si>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</si>
  <si>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</si>
  <si>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</si>
  <si>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</si>
  <si>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</si>
  <si>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</si>
  <si>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</si>
  <si>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</si>
  <si>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</si>
  <si>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</si>
  <si>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</si>
  <si>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</si>
  <si>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</si>
  <si>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</si>
  <si>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</si>
  <si>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</si>
  <si>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</si>
  <si>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</si>
  <si>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</si>
  <si>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</si>
  <si>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</si>
  <si>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</si>
  <si>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</si>
  <si>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</si>
  <si>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</si>
  <si>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</si>
  <si>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</si>
  <si>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</si>
  <si>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</si>
  <si>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</si>
  <si>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</si>
  <si>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</si>
  <si>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</si>
  <si>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</si>
  <si>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</si>
  <si>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</si>
  <si>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</si>
  <si>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</si>
  <si>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</si>
  <si>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</si>
  <si>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</si>
  <si>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</si>
  <si>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</si>
  <si>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</si>
  <si>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</si>
  <si>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</si>
  <si>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</si>
  <si>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</si>
  <si>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</si>
  <si>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</si>
  <si>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</si>
  <si>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</si>
  <si>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</si>
  <si>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</si>
  <si>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</si>
  <si>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</si>
  <si>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</si>
  <si>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</si>
  <si>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</si>
  <si>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</si>
  <si>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</si>
  <si>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</si>
  <si>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</si>
  <si>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</si>
  <si>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</si>
  <si>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</si>
  <si>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</si>
  <si>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</si>
  <si>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</si>
  <si>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</si>
  <si>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</si>
  <si>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</si>
  <si>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</si>
  <si>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</si>
  <si>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</si>
  <si>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</si>
  <si>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</si>
  <si>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</si>
  <si>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</si>
  <si>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</si>
  <si>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</si>
  <si>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</si>
  <si>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</si>
  <si>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</si>
  <si>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</si>
  <si>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</si>
  <si>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</si>
  <si>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</si>
  <si>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</si>
  <si>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</si>
  <si>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</si>
  <si>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</si>
  <si>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</si>
  <si>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</si>
  <si>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</si>
  <si>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</si>
  <si>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</si>
  <si>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</si>
  <si>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</si>
  <si>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</si>
  <si>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</si>
  <si>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</si>
  <si>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</si>
  <si>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</si>
  <si>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</si>
  <si>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</si>
  <si>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</si>
  <si>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</si>
  <si>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</si>
  <si>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</si>
  <si>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</si>
  <si>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</si>
  <si>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</si>
  <si>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</si>
  <si>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</si>
  <si>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</si>
  <si>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</si>
  <si>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</si>
  <si>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</si>
  <si>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</si>
  <si>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</si>
  <si>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</si>
  <si>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</si>
  <si>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</si>
  <si>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</si>
  <si>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</si>
  <si>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</si>
  <si>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</si>
  <si>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</si>
  <si>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</si>
  <si>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</si>
  <si>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</si>
  <si>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</si>
  <si>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</si>
  <si>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</si>
  <si>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</si>
  <si>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</si>
  <si>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</si>
  <si>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</si>
  <si>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</si>
  <si>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</si>
  <si>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</si>
  <si>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</si>
  <si>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</si>
  <si>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</si>
  <si>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</si>
  <si>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</si>
  <si>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</si>
  <si>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</si>
  <si>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</si>
  <si>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</si>
  <si>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</si>
  <si>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</si>
  <si>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</si>
  <si>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</si>
  <si>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</si>
  <si>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</si>
  <si>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</si>
  <si>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</si>
  <si>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</si>
  <si>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</si>
  <si>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</si>
  <si>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</si>
  <si>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</si>
  <si>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</si>
  <si>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</si>
  <si>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</si>
  <si>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</si>
  <si>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</si>
  <si>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</si>
  <si>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</si>
  <si>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</si>
  <si>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</si>
  <si>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</si>
  <si>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</si>
  <si>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</si>
  <si>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</si>
  <si>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</si>
  <si>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</si>
  <si>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</si>
  <si>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</si>
  <si>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</si>
  <si>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</si>
  <si>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</si>
  <si>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</si>
  <si>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</si>
  <si>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</si>
  <si>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</si>
  <si>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</si>
  <si>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</si>
  <si>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</si>
  <si>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</si>
  <si>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</si>
  <si>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</si>
  <si>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</si>
  <si>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</si>
  <si>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</si>
  <si>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</si>
  <si>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</si>
  <si>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</si>
  <si>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</si>
  <si>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</si>
  <si>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</si>
  <si>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</si>
  <si>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</si>
  <si>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</si>
  <si>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</si>
  <si>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</si>
  <si>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</si>
  <si>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</si>
  <si>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</si>
  <si>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</si>
  <si>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</si>
  <si>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</si>
  <si>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</si>
  <si>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</si>
  <si>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</si>
  <si>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</si>
  <si>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</si>
  <si>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</si>
  <si>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</si>
  <si>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</si>
  <si>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</si>
  <si>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</si>
  <si>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</si>
  <si>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</si>
  <si>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</si>
  <si>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</si>
  <si>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</si>
  <si>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</si>
  <si>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</si>
  <si>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</si>
  <si>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</si>
  <si>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</si>
  <si>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</si>
  <si>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</si>
  <si>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</si>
  <si>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</si>
  <si>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</si>
  <si>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</si>
  <si>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</si>
  <si>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</si>
  <si>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</si>
  <si>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</si>
  <si>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</si>
  <si>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</si>
  <si>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</si>
  <si>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</si>
  <si>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</si>
  <si>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</si>
  <si>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</si>
  <si>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</si>
  <si>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</si>
  <si>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</si>
  <si>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</si>
  <si>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</si>
  <si>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</si>
  <si>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</si>
  <si>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</si>
  <si>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</si>
  <si>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</si>
  <si>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</si>
  <si>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</si>
  <si>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</si>
  <si>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</si>
  <si>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</si>
  <si>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</si>
  <si>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</si>
  <si>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</si>
  <si>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</si>
  <si>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</si>
  <si>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</si>
  <si>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</si>
  <si>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</si>
  <si>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</si>
  <si>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</si>
  <si>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</si>
  <si>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</si>
  <si>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</si>
  <si>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</si>
  <si>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</si>
  <si>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</si>
  <si>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</si>
  <si>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</si>
  <si>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</si>
  <si>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</si>
  <si>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</si>
  <si>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</si>
  <si>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</si>
  <si>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</si>
  <si>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</si>
  <si>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</si>
  <si>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</si>
  <si>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</si>
  <si>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</si>
  <si>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</si>
  <si>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</si>
  <si>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</si>
  <si>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</si>
  <si>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</si>
  <si>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</si>
  <si>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</si>
  <si>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</si>
  <si>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</si>
  <si>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</si>
  <si>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</si>
  <si>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</si>
  <si>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</si>
  <si>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</si>
  <si>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</si>
  <si>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</si>
  <si>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</si>
  <si>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</si>
  <si>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</si>
  <si>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</si>
  <si>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</si>
  <si>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</si>
  <si>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</si>
  <si>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</si>
  <si>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</si>
  <si>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</si>
  <si>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</si>
  <si>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</si>
  <si>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</si>
  <si>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</si>
  <si>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</si>
  <si>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</si>
  <si>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</si>
  <si>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</si>
  <si>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</si>
  <si>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</si>
  <si>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</si>
  <si>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</si>
  <si>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</si>
  <si>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</si>
  <si>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</si>
  <si>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</si>
  <si>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</si>
  <si>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</si>
  <si>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</si>
  <si>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</si>
  <si>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</si>
  <si>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</si>
  <si>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</si>
  <si>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</si>
  <si>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</si>
  <si>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</si>
  <si>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</si>
  <si>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</si>
  <si>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</si>
  <si>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</si>
  <si>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</si>
  <si>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</si>
  <si>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</si>
  <si>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</si>
  <si>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</si>
  <si>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</si>
  <si>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</si>
  <si>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</si>
  <si>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</si>
  <si>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</si>
  <si>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</si>
  <si>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</si>
  <si>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</si>
  <si>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</si>
  <si>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</si>
  <si>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</si>
  <si>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</si>
  <si>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</si>
  <si>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</si>
  <si>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</si>
  <si>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</si>
  <si>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</si>
  <si>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</si>
  <si>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</si>
  <si>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</si>
  <si>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</si>
  <si>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</si>
  <si>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</si>
  <si>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</si>
  <si>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</si>
  <si>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</si>
  <si>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</si>
  <si>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</si>
  <si>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</si>
  <si>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</si>
  <si>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</si>
  <si>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</si>
  <si>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</si>
  <si>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</si>
  <si>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</si>
  <si>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</si>
  <si>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</si>
  <si>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</si>
  <si>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</si>
  <si>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</si>
  <si>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</si>
  <si>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</si>
  <si>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</si>
  <si>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</si>
  <si>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</si>
  <si>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</si>
  <si>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</si>
  <si>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</si>
  <si>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</si>
  <si>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</si>
  <si>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</si>
  <si>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</si>
  <si>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</si>
  <si>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</si>
  <si>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</si>
  <si>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</si>
  <si>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</si>
  <si>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</si>
  <si>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</si>
  <si>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</si>
  <si>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</si>
  <si>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</si>
  <si>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</si>
  <si>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</si>
  <si>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</si>
  <si>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</si>
  <si>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</si>
  <si>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</si>
  <si>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</si>
  <si>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</si>
  <si>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</si>
  <si>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</si>
  <si>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</si>
  <si>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</si>
  <si>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</si>
  <si>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</si>
  <si>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</si>
  <si>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</si>
  <si>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</si>
  <si>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</si>
  <si>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</si>
  <si>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</si>
  <si>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</si>
  <si>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</si>
  <si>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</si>
  <si>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</si>
  <si>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</si>
  <si>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</si>
  <si>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</si>
  <si>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</si>
  <si>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</si>
  <si>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</si>
  <si>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</si>
  <si>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</si>
  <si>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</si>
  <si>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</si>
  <si>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</si>
  <si>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</si>
  <si>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</si>
  <si>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</si>
  <si>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</si>
  <si>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</si>
  <si>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</si>
  <si>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</si>
  <si>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</si>
  <si>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</si>
  <si>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</si>
  <si>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</si>
  <si>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</si>
  <si>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</si>
  <si>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</si>
  <si>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</si>
  <si>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</si>
  <si>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</si>
  <si>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</si>
  <si>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</si>
  <si>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</si>
  <si>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</si>
  <si>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</si>
  <si>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</si>
  <si>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</si>
  <si>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</si>
  <si>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</si>
  <si>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</si>
  <si>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</si>
  <si>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</si>
  <si>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</si>
  <si>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</si>
  <si>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</si>
  <si>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</si>
  <si>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</si>
  <si>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</si>
  <si>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</si>
  <si>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</si>
  <si>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</si>
  <si>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</si>
  <si>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</si>
  <si>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</si>
  <si>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</si>
  <si>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</si>
  <si>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</si>
  <si>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</si>
  <si>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</si>
  <si>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</si>
  <si>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</si>
  <si>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</si>
  <si>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</si>
  <si>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</si>
  <si>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</si>
  <si>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</si>
  <si>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</si>
  <si>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</si>
  <si>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</si>
  <si>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</si>
  <si>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</si>
  <si>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</si>
  <si>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</si>
  <si>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</si>
  <si>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</si>
  <si>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</si>
  <si>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</si>
  <si>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</si>
  <si>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</si>
  <si>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</si>
  <si>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</si>
  <si>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</si>
  <si>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</si>
  <si>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</si>
  <si>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</si>
  <si>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</si>
  <si>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</si>
  <si>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</si>
  <si>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</si>
  <si>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</si>
  <si>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</si>
  <si>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</si>
  <si>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</si>
  <si>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</si>
  <si>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</si>
  <si>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</si>
  <si>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</si>
  <si>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</si>
  <si>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</si>
  <si>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</si>
  <si>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</si>
  <si>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</si>
  <si>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</si>
  <si>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</si>
  <si>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</si>
  <si>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</si>
  <si>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</si>
  <si>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</si>
  <si>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</si>
  <si>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</si>
  <si>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</si>
  <si>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</si>
  <si>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</si>
  <si>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</si>
  <si>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</si>
  <si>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</si>
  <si>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</si>
  <si>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</si>
  <si>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</si>
  <si>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</si>
  <si>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</si>
  <si>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</si>
  <si>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</si>
  <si>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</si>
  <si>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</si>
  <si>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</si>
  <si>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</si>
  <si>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</si>
  <si>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</si>
  <si>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</si>
  <si>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</si>
  <si>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</si>
  <si>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</si>
  <si>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</si>
  <si>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</si>
  <si>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</si>
  <si>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</si>
  <si>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</si>
  <si>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</si>
  <si>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</si>
  <si>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</si>
  <si>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</si>
  <si>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</si>
  <si>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</si>
  <si>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</si>
  <si>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</si>
  <si>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</si>
  <si>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</si>
  <si>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</si>
  <si>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</si>
  <si>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</si>
  <si>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</si>
  <si>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</si>
  <si>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</si>
  <si>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</si>
  <si>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</si>
  <si>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</si>
  <si>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</si>
  <si>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</si>
  <si>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</si>
  <si>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</si>
  <si>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</si>
  <si>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</si>
  <si>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</si>
  <si>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</si>
  <si>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</si>
  <si>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</si>
  <si>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</si>
  <si>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</si>
  <si>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</si>
  <si>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</si>
  <si>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</si>
  <si>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</si>
  <si>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</si>
  <si>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</si>
  <si>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</si>
  <si>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</si>
  <si>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</si>
  <si>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</si>
  <si>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</si>
  <si>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</si>
  <si>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</si>
  <si>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</si>
  <si>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</si>
  <si>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</si>
  <si>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</si>
  <si>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</si>
  <si>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</si>
  <si>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</si>
  <si>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</si>
  <si>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</si>
  <si>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</si>
  <si>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</si>
  <si>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</si>
  <si>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</si>
  <si>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</si>
  <si>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</si>
  <si>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</si>
  <si>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</si>
  <si>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</si>
  <si>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</si>
  <si>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</si>
  <si>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</si>
  <si>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</si>
  <si>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</si>
  <si>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</si>
  <si>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</si>
  <si>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</si>
  <si>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</si>
  <si>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</si>
  <si>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</si>
  <si>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</si>
  <si>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</si>
  <si>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</si>
  <si>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</si>
  <si>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</si>
  <si>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</si>
  <si>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</si>
  <si>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</si>
  <si>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</si>
  <si>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</si>
  <si>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</si>
  <si>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</si>
  <si>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</si>
  <si>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</si>
  <si>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</si>
  <si>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</si>
  <si>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</si>
  <si>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</si>
  <si>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</si>
  <si>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</si>
  <si>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</si>
  <si>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</si>
  <si>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</si>
  <si>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</si>
  <si>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</si>
  <si>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</si>
  <si>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</si>
  <si>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</si>
  <si>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</si>
  <si>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</si>
  <si>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</si>
  <si>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</si>
  <si>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</si>
  <si>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</si>
  <si>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</si>
  <si>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</si>
  <si>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</si>
  <si>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</si>
  <si>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</si>
  <si>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</si>
  <si>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</si>
  <si>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</si>
  <si>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</si>
  <si>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</si>
  <si>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</si>
  <si>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</si>
  <si>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</si>
  <si>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</si>
  <si>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</si>
  <si>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</si>
  <si>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</si>
  <si>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</si>
  <si>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</si>
  <si>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</si>
  <si>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</si>
  <si>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</si>
  <si>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</si>
  <si>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</si>
  <si>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</si>
  <si>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</si>
  <si>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</si>
  <si>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</si>
  <si>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</si>
  <si>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</si>
  <si>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</si>
  <si>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</si>
  <si>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</si>
  <si>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</si>
  <si>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</si>
  <si>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</si>
  <si>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</si>
  <si>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</si>
  <si>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</si>
  <si>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</si>
  <si>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</si>
  <si>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</si>
  <si>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</si>
  <si>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</si>
  <si>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</si>
  <si>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</si>
  <si>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</si>
  <si>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</si>
  <si>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</si>
  <si>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</si>
  <si>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</si>
  <si>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</si>
  <si>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</si>
  <si>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</si>
  <si>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</si>
  <si>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</si>
  <si>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</si>
  <si>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</si>
  <si>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</si>
  <si>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</si>
  <si>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</si>
  <si>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</si>
  <si>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</si>
  <si>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</si>
  <si>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</si>
  <si>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</si>
  <si>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</si>
  <si>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</si>
  <si>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</si>
  <si>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</si>
  <si>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</si>
  <si>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</si>
  <si>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</si>
  <si>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</si>
  <si>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</si>
  <si>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</si>
  <si>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</si>
  <si>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</si>
  <si>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</si>
  <si>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</si>
  <si>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</si>
  <si>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</si>
  <si>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</si>
  <si>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</si>
  <si>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</si>
  <si>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</si>
  <si>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</si>
  <si>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</si>
  <si>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</si>
  <si>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</si>
  <si>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</si>
  <si>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</si>
  <si>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</si>
  <si>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</si>
  <si>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</si>
  <si>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</si>
  <si>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</si>
  <si>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</si>
  <si>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</si>
  <si>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</si>
  <si>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</si>
  <si>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</si>
  <si>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</si>
  <si>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</si>
  <si>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</si>
  <si>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</si>
  <si>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</si>
  <si>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</si>
  <si>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</si>
  <si>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</si>
  <si>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</si>
  <si>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</si>
  <si>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</si>
  <si>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</si>
  <si>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</si>
  <si>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</si>
  <si>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</si>
  <si>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</si>
  <si>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</si>
  <si>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</si>
  <si>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</si>
  <si>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</si>
  <si>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</si>
  <si>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</si>
  <si>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</si>
  <si>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</si>
  <si>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</si>
  <si>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</si>
  <si>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</si>
  <si>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</si>
  <si>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</si>
  <si>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</si>
  <si>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</si>
  <si>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</si>
  <si>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</si>
  <si>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</si>
  <si>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</si>
  <si>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</si>
  <si>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</si>
  <si>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</si>
  <si>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</si>
  <si>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</si>
  <si>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</si>
  <si>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</si>
  <si>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</si>
  <si>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</si>
  <si>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</si>
  <si>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</si>
  <si>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</si>
  <si>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</si>
  <si>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</si>
  <si>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</si>
  <si>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</si>
  <si>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</si>
  <si>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</si>
  <si>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</si>
  <si>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</si>
  <si>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</si>
  <si>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</si>
  <si>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</si>
  <si>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</si>
  <si>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</si>
  <si>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</si>
  <si>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</si>
  <si>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</si>
  <si>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</si>
  <si>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</si>
  <si>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</si>
  <si>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</si>
  <si>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</si>
  <si>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</si>
  <si>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</si>
  <si>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</si>
  <si>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</si>
  <si>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</si>
  <si>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</si>
  <si>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</si>
  <si>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</si>
  <si>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</si>
  <si>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</si>
  <si>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</si>
  <si>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</si>
  <si>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</si>
  <si>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</si>
  <si>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</si>
  <si>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</si>
  <si>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</si>
  <si>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</si>
  <si>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</si>
  <si>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</si>
  <si>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</si>
  <si>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</si>
  <si>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</si>
  <si>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</si>
  <si>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</si>
  <si>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</si>
  <si>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</si>
  <si>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</si>
  <si>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</si>
  <si>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</si>
  <si>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</si>
  <si>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</si>
  <si>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</si>
  <si>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</si>
  <si>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</si>
  <si>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</si>
  <si>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</si>
  <si>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</si>
  <si>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</si>
  <si>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</si>
  <si>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</si>
  <si>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</si>
  <si>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</si>
  <si>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</si>
  <si>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</si>
  <si>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</si>
  <si>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</si>
  <si>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</si>
  <si>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</si>
  <si>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</si>
  <si>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</si>
  <si>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</si>
  <si>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</si>
  <si>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</si>
  <si>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</si>
  <si>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</si>
  <si>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</si>
  <si>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</si>
  <si>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</si>
  <si>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</si>
  <si>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</si>
  <si>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</si>
  <si>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</si>
  <si>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</si>
  <si>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</si>
  <si>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</si>
  <si>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</si>
  <si>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</si>
  <si>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</si>
  <si>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</si>
  <si>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</si>
  <si>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</si>
  <si>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</si>
  <si>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</si>
  <si>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</si>
  <si>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</si>
  <si>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</si>
  <si>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</si>
  <si>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</si>
  <si>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</si>
  <si>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</si>
  <si>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</si>
  <si>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</si>
  <si>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</si>
  <si>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</si>
  <si>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</si>
  <si>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</si>
  <si>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</si>
  <si>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</si>
  <si>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</si>
  <si>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</si>
  <si>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</si>
  <si>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</si>
  <si>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</si>
  <si>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</si>
  <si>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</si>
  <si>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</si>
  <si>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</si>
  <si>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</si>
  <si>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</si>
  <si>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</si>
  <si>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</si>
  <si>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</si>
  <si>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</si>
  <si>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</si>
  <si>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</si>
  <si>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</si>
  <si>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</si>
  <si>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</si>
  <si>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</si>
  <si>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</si>
  <si>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</si>
  <si>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</si>
  <si>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</si>
  <si>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</si>
  <si>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</si>
  <si>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</si>
  <si>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</si>
  <si>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</si>
  <si>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</si>
  <si>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</si>
  <si>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</si>
  <si>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</si>
  <si>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</si>
  <si>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</si>
  <si>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</si>
  <si>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</si>
  <si>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</si>
  <si>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</si>
  <si>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</si>
  <si>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</si>
  <si>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</si>
  <si>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</si>
  <si>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</si>
  <si>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</si>
  <si>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</si>
  <si>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</si>
  <si>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</si>
  <si>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</si>
  <si>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</si>
  <si>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</si>
  <si>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</si>
  <si>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</si>
  <si>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</si>
  <si>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</si>
  <si>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</si>
  <si>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</si>
  <si>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</si>
  <si>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</si>
  <si>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</si>
  <si>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</si>
  <si>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</si>
  <si>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</si>
  <si>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</si>
  <si>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</si>
  <si>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</si>
  <si>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</si>
  <si>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</si>
  <si>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</si>
  <si>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</si>
  <si>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</si>
  <si>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</si>
  <si>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</si>
  <si>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</si>
  <si>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</si>
  <si>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</si>
  <si>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</si>
  <si>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</si>
  <si>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</si>
  <si>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</si>
  <si>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</si>
  <si>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</si>
  <si>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</si>
  <si>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</si>
  <si>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</si>
  <si>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</si>
  <si>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</si>
  <si>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</si>
  <si>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</si>
  <si>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</si>
  <si>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</si>
  <si>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</si>
  <si>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</si>
  <si>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</si>
  <si>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</si>
  <si>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</si>
  <si>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</si>
  <si>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</si>
  <si>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</si>
  <si>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</si>
  <si>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</si>
  <si>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</si>
  <si>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</si>
  <si>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</si>
  <si>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</si>
  <si>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</si>
  <si>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</si>
  <si>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</si>
  <si>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</si>
  <si>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</si>
  <si>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</si>
  <si>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</si>
  <si>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</si>
  <si>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</si>
  <si>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</si>
  <si>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</si>
  <si>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</si>
  <si>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</si>
  <si>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</si>
  <si>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</si>
  <si>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</si>
  <si>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</si>
  <si>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</si>
  <si>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</si>
  <si>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</si>
  <si>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</si>
  <si>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</si>
  <si>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</si>
  <si>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</si>
  <si>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</si>
  <si>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</si>
  <si>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</si>
  <si>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</si>
  <si>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</si>
  <si>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</si>
  <si>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</si>
  <si>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</si>
  <si>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</si>
  <si>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</si>
  <si>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</si>
  <si>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</si>
  <si>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</si>
  <si>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</si>
  <si>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</si>
  <si>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</si>
  <si>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</si>
  <si>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</si>
  <si>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</si>
  <si>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</si>
  <si>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</si>
  <si>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</si>
  <si>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</si>
  <si>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</si>
  <si>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</si>
  <si>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</si>
  <si>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</si>
  <si>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</si>
  <si>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</si>
  <si>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</si>
  <si>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</si>
  <si>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</si>
  <si>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</si>
  <si>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</si>
  <si>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</si>
  <si>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</si>
  <si>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</si>
  <si>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</si>
  <si>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</si>
  <si>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</si>
  <si>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</si>
  <si>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</si>
  <si>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</si>
  <si>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</si>
  <si>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</si>
  <si>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</si>
  <si>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</si>
  <si>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</si>
  <si>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</si>
  <si>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</si>
  <si>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</si>
  <si>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</si>
  <si>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</si>
  <si>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</si>
  <si>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</si>
  <si>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</si>
  <si>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</si>
  <si>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</si>
  <si>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</si>
  <si>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</si>
  <si>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</si>
  <si>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</si>
  <si>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</si>
  <si>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</si>
  <si>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</si>
  <si>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</si>
  <si>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</si>
  <si>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</si>
  <si>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</si>
  <si>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</si>
  <si>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</si>
  <si>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</si>
  <si>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</si>
  <si>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</si>
  <si>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</si>
  <si>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</si>
  <si>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</si>
  <si>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</si>
  <si>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</si>
  <si>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</si>
  <si>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</si>
  <si>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</si>
  <si>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</si>
  <si>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</si>
  <si>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</si>
  <si>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</si>
  <si>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</si>
  <si>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</si>
  <si>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</si>
  <si>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</si>
  <si>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</si>
  <si>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</si>
  <si>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</si>
  <si>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</si>
  <si>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</si>
  <si>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</si>
  <si>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</si>
  <si>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</si>
  <si>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</si>
  <si>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</si>
  <si>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</si>
  <si>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</si>
  <si>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</si>
  <si>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</si>
  <si>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</si>
  <si>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</si>
  <si>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</si>
  <si>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</si>
  <si>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</si>
  <si>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</si>
  <si>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</si>
  <si>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</si>
  <si>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</si>
  <si>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</si>
  <si>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</si>
  <si>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</si>
  <si>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</si>
  <si>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</si>
  <si>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</si>
  <si>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</si>
  <si>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</si>
  <si>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</si>
  <si>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</si>
  <si>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</si>
  <si>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</si>
  <si>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</si>
  <si>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</si>
  <si>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</si>
  <si>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</si>
  <si>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</si>
  <si>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</si>
  <si>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</si>
  <si>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</si>
  <si>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</si>
  <si>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</si>
  <si>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</si>
  <si>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</si>
  <si>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</si>
  <si>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</si>
  <si>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</si>
  <si>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</si>
  <si>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</si>
  <si>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</si>
  <si>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</si>
  <si>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</si>
  <si>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</si>
  <si>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</si>
  <si>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</si>
  <si>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</si>
  <si>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</si>
  <si>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</si>
  <si>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</si>
  <si>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</si>
  <si>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</si>
  <si>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</si>
  <si>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</si>
  <si>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</si>
  <si>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</si>
  <si>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</si>
  <si>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</si>
  <si>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</si>
  <si>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</si>
  <si>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</si>
  <si>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</si>
  <si>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</si>
  <si>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</si>
  <si>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</si>
  <si>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</si>
  <si>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</si>
  <si>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</si>
  <si>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</si>
  <si>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</si>
  <si>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</si>
  <si>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</si>
  <si>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</si>
  <si>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</si>
  <si>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</si>
  <si>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</si>
  <si>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</si>
  <si>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</si>
  <si>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</si>
  <si>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</si>
  <si>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</si>
  <si>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</si>
  <si>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</si>
  <si>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</si>
  <si>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</si>
  <si>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</si>
  <si>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</si>
  <si>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</si>
  <si>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</si>
  <si>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</si>
  <si>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</si>
  <si>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</si>
  <si>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</si>
  <si>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</si>
  <si>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</si>
  <si>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</si>
  <si>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</si>
  <si>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</si>
  <si>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</si>
  <si>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</si>
  <si>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</si>
  <si>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</si>
  <si>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</si>
  <si>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</si>
  <si>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</si>
  <si>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</si>
  <si>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</si>
  <si>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</si>
  <si>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</si>
  <si>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</si>
  <si>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</si>
  <si>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</si>
  <si>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</si>
  <si>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</si>
  <si>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</si>
  <si>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</si>
  <si>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</si>
  <si>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</si>
  <si>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</si>
  <si>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</si>
  <si>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</si>
  <si>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</si>
  <si>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</si>
  <si>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</si>
  <si>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</si>
  <si>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</si>
  <si>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</si>
  <si>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</si>
  <si>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</si>
  <si>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</si>
  <si>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</si>
  <si>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</si>
  <si>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</si>
  <si>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</si>
  <si>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</si>
  <si>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</si>
  <si>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</si>
  <si>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</si>
  <si>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</si>
  <si>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</si>
  <si>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</si>
  <si>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</si>
  <si>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</si>
  <si>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</si>
  <si>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</si>
  <si>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</si>
  <si>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</si>
  <si>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</si>
  <si>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</si>
  <si>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</si>
  <si>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</si>
  <si>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</si>
  <si>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</si>
  <si>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</si>
  <si>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</si>
  <si>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</si>
  <si>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</si>
  <si>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</si>
  <si>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</si>
  <si>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</si>
  <si>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</si>
  <si>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</si>
  <si>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</si>
  <si>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</si>
  <si>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</si>
  <si>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</si>
  <si>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</si>
  <si>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</si>
  <si>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</si>
  <si>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</si>
  <si>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</si>
  <si>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</si>
  <si>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</si>
  <si>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</si>
  <si>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</si>
  <si>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</si>
  <si>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</si>
  <si>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</si>
  <si>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</si>
  <si>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</si>
  <si>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</si>
  <si>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</si>
  <si>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</si>
  <si>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</si>
  <si>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</si>
  <si>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</si>
  <si>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</si>
  <si>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</si>
  <si>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</si>
  <si>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</si>
  <si>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</si>
  <si>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</si>
  <si>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</si>
  <si>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</si>
  <si>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</si>
  <si>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</si>
  <si>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</si>
  <si>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</si>
  <si>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</si>
  <si>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</si>
  <si>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</si>
  <si>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</si>
  <si>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</si>
  <si>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</si>
  <si>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</si>
  <si>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</si>
  <si>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</si>
  <si>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</si>
  <si>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</si>
  <si>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</si>
  <si>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</si>
  <si>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</si>
  <si>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</si>
  <si>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</si>
  <si>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</si>
  <si>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</si>
  <si>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</si>
  <si>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</si>
  <si>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</si>
  <si>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</si>
  <si>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</si>
  <si>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</si>
  <si>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</si>
  <si>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</si>
  <si>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</si>
  <si>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</si>
  <si>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</si>
  <si>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</si>
  <si>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</si>
  <si>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</si>
  <si>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</si>
  <si>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</si>
  <si>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</si>
  <si>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</si>
  <si>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</si>
  <si>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</si>
  <si>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</si>
  <si>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</si>
  <si>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</si>
  <si>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</si>
  <si>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</si>
  <si>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</si>
  <si>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</si>
  <si>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</si>
  <si>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</si>
  <si>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</si>
  <si>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</si>
  <si>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</si>
  <si>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</si>
  <si>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</si>
  <si>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</si>
  <si>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</si>
  <si>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</si>
  <si>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</si>
  <si>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</si>
  <si>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</si>
  <si>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</si>
  <si>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</si>
  <si>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</si>
  <si>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</si>
  <si>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</si>
  <si>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</si>
  <si>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</si>
  <si>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</si>
  <si>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</si>
  <si>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</si>
  <si>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</si>
  <si>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</si>
  <si>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</si>
  <si>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</si>
  <si>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</si>
  <si>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</si>
  <si>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</si>
  <si>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</si>
  <si>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</si>
  <si>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</si>
  <si>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</si>
  <si>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</si>
  <si>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</si>
  <si>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</si>
  <si>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</si>
  <si>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</si>
  <si>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</si>
  <si>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</si>
  <si>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</si>
  <si>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</si>
  <si>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</si>
  <si>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</si>
  <si>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</si>
  <si>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</si>
  <si>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</si>
  <si>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</si>
  <si>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</si>
  <si>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</si>
  <si>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</si>
  <si>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</si>
  <si>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</si>
  <si>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</si>
  <si>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</si>
  <si>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</si>
  <si>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</si>
  <si>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</si>
  <si>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</si>
  <si>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</si>
  <si>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</si>
  <si>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</si>
  <si>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</si>
  <si>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</si>
  <si>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</si>
  <si>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</si>
  <si>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</si>
  <si>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</si>
  <si>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</si>
  <si>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</si>
  <si>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</si>
  <si>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</si>
  <si>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</si>
  <si>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</si>
  <si>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</si>
  <si>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</si>
  <si>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</si>
  <si>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</si>
  <si>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</si>
  <si>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</si>
  <si>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</si>
  <si>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</si>
  <si>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</si>
  <si>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</si>
  <si>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</si>
  <si>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</si>
  <si>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</si>
  <si>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</si>
  <si>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</si>
  <si>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</si>
  <si>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</si>
  <si>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</si>
  <si>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</si>
  <si>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</si>
  <si>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</si>
  <si>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</si>
  <si>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</si>
  <si>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</si>
  <si>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</si>
  <si>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</si>
  <si>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</si>
  <si>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</si>
  <si>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</si>
  <si>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</si>
  <si>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</si>
  <si>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</si>
  <si>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</si>
  <si>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</si>
  <si>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</si>
  <si>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</si>
  <si>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</si>
  <si>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</si>
  <si>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</si>
  <si>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</si>
  <si>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</si>
  <si>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</si>
  <si>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</si>
  <si>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</si>
  <si>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</si>
  <si>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</si>
  <si>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</si>
  <si>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</si>
  <si>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</si>
  <si>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</si>
  <si>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</si>
  <si>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</si>
  <si>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</si>
  <si>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</si>
  <si>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</si>
  <si>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</si>
  <si>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</si>
  <si>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</si>
  <si>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</si>
  <si>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</si>
  <si>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</si>
  <si>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</si>
  <si>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</si>
  <si>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</si>
  <si>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</si>
  <si>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</si>
  <si>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</si>
  <si>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</si>
  <si>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</si>
  <si>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</si>
  <si>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</si>
  <si>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</si>
  <si>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</si>
  <si>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</si>
  <si>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</si>
  <si>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</si>
  <si>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</si>
  <si>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</si>
  <si>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</si>
  <si>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</si>
  <si>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</si>
  <si>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</si>
  <si>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</si>
  <si>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</si>
  <si>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</si>
  <si>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</si>
  <si>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</si>
  <si>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</si>
  <si>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</si>
  <si>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</si>
  <si>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</si>
  <si>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</si>
  <si>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</si>
  <si>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</si>
  <si>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</si>
  <si>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</si>
  <si>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</si>
  <si>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</si>
  <si>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</si>
  <si>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</si>
  <si>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</si>
  <si>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</si>
  <si>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</si>
  <si>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</si>
  <si>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</si>
  <si>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</si>
  <si>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</si>
  <si>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</si>
  <si>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</si>
  <si>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</si>
  <si>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</si>
  <si>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</si>
  <si>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</si>
  <si>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</si>
  <si>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</si>
  <si>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</si>
  <si>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</si>
  <si>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</si>
  <si>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</si>
  <si>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</si>
  <si>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</si>
  <si>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</si>
  <si>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</si>
  <si>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</si>
  <si>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</si>
  <si>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</si>
  <si>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</si>
  <si>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</si>
  <si>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</si>
  <si>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</si>
  <si>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</si>
  <si>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</si>
  <si>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</si>
  <si>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</si>
  <si>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</si>
  <si>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</si>
  <si>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</si>
  <si>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</si>
  <si>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</si>
  <si>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</si>
  <si>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</si>
  <si>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</si>
  <si>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</si>
  <si>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</si>
  <si>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</si>
  <si>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</si>
  <si>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</si>
  <si>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</si>
  <si>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</si>
  <si>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</si>
  <si>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</si>
  <si>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</si>
  <si>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</si>
  <si>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</si>
  <si>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</si>
  <si>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</si>
  <si>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</si>
  <si>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</si>
  <si>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</si>
  <si>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</si>
  <si>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</si>
  <si>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</si>
  <si>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</si>
  <si>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</si>
  <si>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</si>
  <si>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</si>
  <si>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</si>
  <si>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</si>
  <si>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</si>
  <si>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</si>
  <si>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</si>
  <si>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</si>
  <si>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</si>
  <si>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</si>
  <si>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</si>
  <si>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</si>
  <si>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</si>
  <si>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</si>
  <si>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</si>
  <si>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</si>
  <si>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</si>
  <si>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</si>
  <si>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</si>
  <si>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</si>
  <si>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</si>
  <si>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</si>
  <si>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</si>
  <si>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</si>
  <si>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</si>
  <si>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</si>
  <si>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</si>
  <si>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</si>
  <si>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</si>
  <si>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</si>
  <si>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</si>
  <si>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</si>
  <si>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</si>
  <si>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</si>
  <si>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</si>
  <si>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</si>
  <si>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</si>
  <si>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</si>
  <si>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</si>
  <si>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</si>
  <si>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</si>
  <si>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</si>
  <si>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</si>
  <si>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</si>
  <si>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</si>
  <si>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</si>
  <si>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</si>
  <si>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</si>
  <si>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</si>
  <si>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</si>
  <si>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</si>
  <si>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</si>
  <si>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</si>
  <si>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</si>
  <si>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</si>
  <si>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</si>
  <si>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</si>
  <si>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</si>
  <si>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</si>
  <si>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</si>
  <si>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</si>
  <si>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</si>
  <si>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</si>
  <si>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</si>
  <si>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</si>
  <si>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</si>
  <si>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</si>
  <si>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</si>
  <si>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</si>
  <si>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</si>
  <si>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</si>
  <si>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</si>
  <si>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</si>
  <si>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</si>
  <si>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</si>
  <si>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</si>
  <si>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</si>
  <si>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</si>
  <si>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</si>
  <si>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</si>
  <si>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</si>
  <si>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</si>
  <si>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</si>
  <si>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</si>
  <si>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</si>
  <si>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</si>
  <si>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</si>
  <si>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</si>
  <si>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</si>
  <si>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</si>
  <si>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</si>
  <si>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</si>
  <si>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</si>
  <si>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</si>
  <si>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</si>
  <si>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</si>
  <si>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</si>
  <si>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</si>
  <si>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</si>
  <si>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</si>
  <si>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</si>
  <si>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</si>
  <si>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</si>
  <si>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</si>
  <si>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</si>
  <si>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</si>
  <si>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</si>
  <si>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</si>
  <si>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</si>
  <si>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</si>
  <si>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</si>
  <si>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</si>
  <si>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</si>
  <si>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</si>
  <si>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</si>
  <si>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</si>
  <si>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</si>
  <si>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</si>
  <si>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</si>
  <si>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</si>
  <si>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</si>
  <si>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</si>
  <si>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</si>
  <si>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</si>
  <si>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</si>
  <si>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</si>
  <si>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</si>
  <si>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</si>
  <si>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</si>
  <si>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</si>
  <si>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</si>
  <si>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</si>
  <si>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</si>
  <si>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</si>
  <si>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</si>
  <si>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</si>
  <si>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</si>
  <si>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</si>
  <si>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</si>
  <si>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</si>
  <si>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</si>
  <si>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</si>
  <si>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</si>
  <si>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</si>
  <si>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</si>
  <si>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</si>
  <si>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</si>
  <si>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</si>
  <si>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</si>
  <si>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</si>
  <si>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</si>
  <si>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</si>
  <si>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</si>
  <si>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</si>
  <si>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</si>
  <si>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</si>
  <si>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</si>
  <si>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</si>
  <si>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</si>
  <si>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</si>
  <si>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</si>
  <si>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</si>
  <si>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</si>
  <si>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</si>
  <si>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</si>
  <si>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</si>
  <si>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</si>
  <si>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</si>
  <si>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</si>
  <si>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</si>
  <si>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</si>
  <si>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</si>
  <si>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</si>
  <si>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</si>
  <si>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</si>
  <si>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</si>
  <si>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</si>
  <si>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</si>
  <si>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</si>
  <si>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</si>
  <si>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</si>
  <si>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</si>
  <si>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</si>
  <si>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</si>
  <si>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</si>
  <si>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</si>
  <si>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</si>
  <si>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</si>
  <si>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</si>
  <si>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</si>
  <si>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</si>
  <si>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</si>
  <si>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</si>
  <si>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</si>
  <si>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</si>
  <si>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</si>
  <si>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</si>
  <si>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</si>
  <si>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</si>
  <si>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</si>
  <si>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</si>
  <si>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</si>
  <si>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</si>
  <si>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</si>
  <si>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</si>
  <si>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</si>
  <si>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</si>
  <si>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</si>
  <si>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</si>
  <si>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</si>
  <si>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</si>
  <si>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</si>
  <si>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</si>
  <si>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</si>
  <si>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</si>
  <si>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</si>
  <si>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</si>
  <si>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</si>
  <si>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</si>
  <si>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</si>
  <si>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</si>
  <si>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</si>
  <si>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</si>
  <si>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</si>
  <si>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</si>
  <si>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</si>
  <si>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</si>
  <si>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</si>
  <si>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</si>
  <si>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</si>
  <si>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</si>
  <si>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</si>
  <si>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</si>
  <si>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</si>
  <si>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</si>
  <si>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</si>
  <si>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</si>
  <si>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</si>
  <si>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</si>
  <si>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</si>
  <si>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</si>
  <si>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</si>
  <si>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</si>
  <si>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</si>
  <si>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</si>
  <si>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</si>
  <si>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</si>
  <si>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</si>
  <si>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</si>
  <si>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</si>
  <si>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</si>
  <si>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</si>
  <si>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</si>
  <si>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</si>
  <si>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</si>
  <si>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</si>
  <si>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</si>
  <si>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</si>
  <si>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</si>
  <si>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</si>
  <si>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</si>
  <si>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</si>
  <si>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</si>
  <si>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</si>
  <si>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</si>
  <si>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</si>
  <si>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</si>
  <si>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</si>
  <si>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</si>
  <si>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</si>
  <si>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</si>
  <si>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</si>
  <si>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</si>
  <si>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</si>
  <si>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</si>
  <si>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</si>
  <si>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</si>
  <si>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</si>
  <si>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</si>
  <si>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</si>
  <si>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</si>
  <si>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</si>
  <si>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</si>
  <si>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</si>
  <si>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</si>
  <si>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</si>
  <si>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</si>
  <si>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</si>
  <si>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</si>
  <si>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</si>
  <si>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</si>
  <si>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</si>
  <si>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</si>
  <si>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</si>
  <si>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</si>
  <si>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</si>
  <si>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</si>
  <si>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</si>
  <si>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</si>
  <si>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</si>
  <si>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</si>
  <si>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</si>
  <si>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</si>
  <si>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</si>
  <si>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</si>
  <si>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</si>
  <si>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</si>
  <si>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</si>
  <si>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</si>
  <si>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</si>
  <si>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</si>
  <si>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</si>
  <si>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</si>
  <si>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</si>
  <si>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</si>
  <si>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</si>
  <si>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</si>
  <si>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</si>
  <si>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</si>
  <si>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</si>
  <si>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</si>
  <si>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</si>
  <si>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</si>
  <si>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</si>
  <si>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</si>
  <si>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</si>
  <si>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</si>
  <si>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</si>
  <si>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</si>
  <si>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</si>
  <si>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</si>
  <si>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</si>
  <si>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</si>
  <si>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</si>
  <si>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</si>
  <si>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</si>
  <si>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</si>
  <si>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</si>
  <si>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</si>
  <si>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</si>
  <si>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</si>
  <si>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</si>
  <si>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</si>
  <si>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</si>
  <si>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</si>
  <si>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</si>
  <si>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</si>
  <si>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</si>
  <si>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</si>
  <si>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</si>
  <si>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</si>
  <si>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</si>
  <si>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</si>
  <si>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</si>
  <si>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</si>
  <si>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</si>
  <si>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</si>
  <si>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</si>
  <si>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</si>
  <si>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</si>
  <si>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</si>
  <si>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</si>
  <si>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</si>
  <si>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</si>
  <si>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</si>
  <si>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</si>
  <si>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</si>
  <si>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</si>
  <si>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</si>
  <si>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</si>
  <si>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</si>
  <si>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</si>
  <si>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</si>
  <si>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</si>
  <si>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</si>
  <si>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</si>
  <si>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</si>
  <si>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</si>
  <si>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</si>
  <si>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</si>
  <si>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</si>
  <si>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</si>
  <si>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</si>
  <si>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</si>
  <si>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</si>
  <si>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</si>
  <si>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</si>
  <si>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</si>
  <si>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</si>
  <si>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</si>
  <si>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</si>
  <si>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</si>
  <si>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</si>
  <si>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</si>
  <si>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</si>
  <si>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</si>
  <si>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</si>
  <si>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</si>
  <si>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</si>
  <si>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</si>
  <si>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</si>
  <si>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</si>
  <si>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</si>
  <si>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</si>
  <si>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</si>
  <si>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</si>
  <si>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</si>
  <si>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</si>
  <si>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</si>
  <si>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</si>
  <si>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</si>
  <si>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</si>
  <si>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</si>
  <si>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</si>
  <si>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</si>
  <si>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</si>
  <si>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</si>
  <si>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</si>
  <si>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</si>
  <si>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</si>
  <si>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</si>
  <si>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</si>
  <si>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</si>
  <si>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</si>
  <si>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</si>
  <si>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</si>
  <si>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</si>
  <si>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</si>
  <si>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</si>
  <si>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</si>
  <si>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</si>
  <si>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</si>
  <si>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</si>
  <si>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</si>
  <si>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</si>
  <si>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</si>
  <si>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</si>
  <si>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</si>
  <si>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</si>
  <si>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</si>
  <si>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</si>
  <si>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</si>
  <si>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</si>
  <si>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</si>
  <si>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</si>
  <si>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</si>
  <si>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</si>
  <si>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</si>
  <si>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</si>
  <si>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</si>
  <si>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</si>
  <si>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</si>
  <si>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</si>
  <si>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</si>
  <si>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</si>
  <si>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</si>
  <si>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</si>
  <si>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</si>
  <si>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</si>
  <si>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</si>
  <si>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</si>
  <si>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</si>
  <si>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</si>
  <si>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</si>
  <si>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</si>
  <si>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</si>
  <si>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</si>
  <si>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</si>
  <si>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</si>
  <si>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</si>
  <si>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</si>
  <si>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</si>
  <si>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</si>
  <si>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</si>
  <si>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</si>
  <si>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</si>
  <si>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</si>
  <si>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</si>
  <si>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</si>
  <si>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</si>
  <si>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</si>
  <si>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</si>
  <si>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</si>
  <si>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</si>
  <si>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</si>
  <si>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</si>
  <si>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</si>
  <si>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</si>
  <si>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</si>
  <si>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</si>
  <si>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</si>
  <si>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</si>
  <si>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</si>
  <si>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</si>
  <si>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</si>
  <si>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</si>
  <si>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</si>
  <si>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</si>
  <si>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</si>
  <si>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</si>
  <si>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</si>
  <si>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</si>
  <si>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</si>
  <si>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</si>
  <si>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</si>
  <si>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</si>
  <si>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</si>
  <si>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</si>
  <si>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</si>
  <si>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</si>
  <si>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</si>
  <si>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</si>
  <si>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</si>
  <si>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</si>
  <si>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</si>
  <si>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</si>
  <si>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</si>
  <si>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</si>
  <si>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</si>
  <si>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</si>
  <si>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</si>
  <si>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</si>
  <si>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</si>
  <si>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</si>
  <si>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</si>
  <si>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</si>
  <si>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</si>
  <si>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</si>
  <si>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</si>
  <si>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</si>
  <si>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</si>
  <si>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</si>
  <si>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</si>
  <si>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</si>
  <si>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</si>
  <si>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</si>
  <si>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</si>
  <si>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</si>
  <si>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</si>
  <si>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</si>
  <si>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</si>
  <si>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</si>
  <si>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</si>
  <si>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</si>
  <si>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</si>
  <si>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</si>
  <si>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</si>
  <si>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</si>
  <si>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</si>
  <si>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</si>
  <si>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</si>
  <si>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</si>
  <si>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</si>
  <si>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</si>
  <si>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</si>
  <si>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</si>
  <si>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</si>
  <si>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</si>
  <si>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</si>
  <si>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</si>
  <si>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</si>
  <si>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</si>
  <si>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</si>
  <si>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</si>
  <si>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</si>
  <si>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</si>
  <si>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</si>
  <si>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</si>
  <si>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</si>
  <si>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</si>
  <si>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</si>
  <si>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</si>
  <si>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</si>
  <si>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</si>
  <si>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</si>
  <si>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</si>
  <si>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</si>
  <si>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</si>
  <si>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</si>
  <si>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</si>
  <si>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</si>
  <si>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</si>
  <si>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</si>
  <si>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</si>
  <si>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</si>
  <si>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</si>
  <si>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</si>
  <si>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</si>
  <si>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</si>
  <si>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</si>
  <si>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</si>
  <si>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</si>
  <si>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</si>
  <si>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</si>
  <si>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</si>
  <si>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</si>
  <si>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</si>
  <si>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</si>
  <si>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</si>
  <si>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</si>
  <si>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</si>
  <si>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</si>
  <si>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</si>
  <si>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</si>
  <si>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</si>
  <si>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</si>
  <si>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</si>
  <si>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</si>
  <si>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</si>
  <si>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</si>
  <si>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</si>
  <si>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</si>
  <si>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</si>
  <si>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</si>
  <si>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</si>
  <si>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</si>
  <si>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</si>
  <si>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</si>
  <si>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</si>
  <si>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</si>
  <si>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</si>
  <si>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</si>
  <si>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</si>
  <si>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</si>
  <si>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</si>
  <si>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</si>
  <si>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</si>
  <si>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</si>
  <si>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</si>
  <si>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</si>
  <si>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</si>
  <si>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</si>
  <si>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</si>
  <si>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</si>
  <si>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</si>
  <si>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</si>
  <si>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</si>
  <si>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</si>
  <si>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</si>
  <si>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</si>
  <si>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</si>
  <si>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</si>
  <si>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</si>
  <si>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</si>
  <si>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</si>
  <si>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</si>
  <si>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</si>
  <si>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</si>
  <si>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</si>
  <si>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</si>
  <si>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</si>
  <si>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</si>
  <si>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</si>
  <si>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</si>
  <si>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</si>
  <si>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</si>
  <si>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</si>
  <si>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</si>
  <si>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</si>
  <si>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</si>
  <si>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</si>
  <si>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</si>
  <si>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</si>
  <si>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</si>
  <si>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</si>
  <si>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</si>
  <si>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</si>
  <si>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</si>
  <si>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</si>
  <si>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</si>
  <si>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</si>
  <si>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</si>
  <si>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</si>
  <si>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</si>
  <si>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</si>
  <si>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</si>
  <si>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</si>
  <si>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</si>
  <si>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</si>
  <si>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</si>
  <si>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</si>
  <si>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</si>
  <si>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</si>
  <si>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</si>
  <si>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</si>
  <si>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</si>
  <si>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</si>
  <si>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</si>
  <si>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</si>
  <si>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</si>
  <si>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</si>
  <si>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</si>
  <si>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</si>
  <si>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</si>
  <si>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</si>
  <si>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</si>
  <si>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</si>
  <si>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</si>
  <si>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</si>
  <si>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</si>
  <si>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</si>
  <si>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</si>
  <si>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</si>
  <si>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</si>
  <si>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</si>
  <si>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</si>
  <si>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</si>
  <si>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</si>
  <si>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</si>
  <si>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</si>
  <si>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</si>
  <si>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</si>
  <si>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</si>
  <si>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</si>
  <si>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</si>
  <si>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</si>
  <si>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</si>
  <si>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</si>
  <si>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</si>
  <si>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</si>
  <si>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</si>
  <si>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</si>
  <si>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</si>
  <si>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</si>
  <si>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</si>
  <si>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</si>
  <si>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</si>
  <si>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</si>
  <si>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</si>
  <si>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</si>
  <si>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</si>
  <si>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</si>
  <si>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</si>
  <si>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</si>
  <si>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</si>
  <si>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</si>
  <si>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</si>
  <si>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</si>
  <si>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</si>
  <si>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</si>
  <si>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</si>
  <si>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</si>
  <si>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</si>
  <si>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</si>
  <si>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</si>
  <si>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</si>
  <si>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</si>
  <si>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</si>
  <si>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</si>
  <si>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</si>
  <si>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</si>
  <si>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</si>
  <si>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</si>
  <si>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</si>
  <si>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</si>
  <si>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</si>
  <si>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</si>
  <si>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</si>
  <si>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</si>
  <si>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</si>
  <si>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</si>
  <si>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</si>
  <si>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</si>
  <si>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</si>
  <si>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</si>
  <si>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</si>
  <si>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</si>
  <si>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</si>
  <si>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</si>
  <si>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</si>
  <si>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</si>
  <si>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</si>
  <si>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</si>
  <si>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</si>
  <si>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</si>
  <si>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</si>
  <si>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</si>
  <si>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</si>
  <si>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</si>
  <si>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</si>
  <si>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</si>
  <si>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</si>
  <si>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</si>
  <si>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</si>
  <si>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</si>
  <si>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</si>
  <si>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</si>
  <si>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</si>
  <si>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</si>
  <si>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</si>
  <si>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</si>
  <si>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</si>
  <si>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</si>
  <si>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</si>
  <si>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</si>
  <si>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</si>
  <si>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</si>
  <si>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</si>
  <si>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</si>
  <si>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</si>
  <si>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</si>
  <si>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</si>
  <si>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</si>
  <si>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</si>
  <si>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</si>
  <si>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</si>
  <si>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</si>
  <si>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</si>
  <si>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</si>
  <si>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</si>
  <si>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</si>
  <si>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</si>
  <si>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</si>
  <si>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</si>
  <si>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</si>
  <si>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</si>
  <si>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</si>
  <si>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</si>
  <si>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</si>
  <si>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</si>
  <si>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</si>
  <si>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</si>
  <si>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</si>
  <si>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</si>
  <si>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</si>
  <si>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</si>
  <si>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</si>
  <si>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</si>
  <si>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</si>
  <si>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</si>
  <si>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</si>
  <si>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</si>
  <si>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</si>
  <si>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</si>
  <si>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</si>
  <si>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</si>
  <si>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</si>
  <si>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</si>
  <si>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</si>
  <si>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</si>
  <si>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</si>
  <si>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</si>
  <si>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</si>
  <si>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</si>
  <si>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</si>
  <si>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</si>
  <si>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</si>
  <si>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</si>
  <si>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</si>
  <si>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</si>
  <si>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</si>
  <si>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</si>
  <si>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</si>
  <si>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</si>
  <si>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</si>
  <si>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</si>
  <si>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</si>
  <si>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</si>
  <si>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</si>
  <si>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</si>
  <si>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</si>
  <si>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</si>
  <si>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</si>
  <si>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</si>
  <si>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</si>
  <si>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</si>
  <si>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</si>
  <si>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</si>
  <si>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</si>
  <si>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</si>
  <si>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</si>
  <si>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</si>
  <si>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</si>
  <si>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</si>
  <si>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</si>
  <si>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</si>
  <si>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</si>
  <si>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</si>
  <si>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</si>
  <si>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</si>
  <si>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</si>
  <si>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</si>
  <si>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</si>
  <si>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</si>
  <si>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</si>
  <si>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</si>
  <si>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</si>
  <si>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</si>
  <si>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</si>
  <si>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</si>
  <si>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</si>
  <si>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</si>
  <si>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</si>
  <si>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</si>
  <si>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</si>
  <si>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</si>
  <si>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</si>
  <si>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</si>
  <si>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</si>
  <si>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</si>
  <si>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</si>
  <si>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</si>
  <si>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</si>
  <si>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</si>
  <si>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</si>
  <si>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</si>
  <si>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</si>
  <si>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</si>
  <si>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</si>
  <si>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</si>
  <si>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</si>
  <si>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</si>
  <si>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</si>
  <si>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</si>
  <si>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</si>
  <si>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</si>
  <si>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</si>
  <si>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</si>
  <si>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</si>
  <si>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</si>
  <si>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</si>
  <si>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</si>
  <si>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</si>
  <si>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</si>
  <si>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</si>
  <si>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</si>
  <si>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</si>
  <si>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</si>
  <si>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</si>
  <si>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</si>
  <si>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</si>
  <si>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</si>
  <si>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</si>
  <si>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</si>
  <si>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</si>
  <si>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</si>
  <si>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</si>
  <si>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</si>
  <si>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</si>
  <si>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</si>
  <si>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</si>
  <si>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</si>
  <si>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</si>
  <si>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</si>
  <si>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</si>
  <si>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</si>
  <si>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</si>
  <si>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</si>
  <si>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</si>
  <si>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</si>
  <si>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</si>
  <si>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</si>
  <si>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</si>
  <si>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</si>
  <si>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</si>
  <si>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</si>
  <si>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</si>
  <si>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</si>
  <si>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</si>
  <si>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</si>
  <si>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</si>
  <si>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</si>
  <si>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</si>
  <si>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</si>
  <si>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</si>
  <si>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</si>
  <si>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</si>
  <si>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</si>
  <si>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</si>
  <si>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</si>
  <si>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</si>
  <si>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</si>
  <si>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</si>
  <si>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</si>
  <si>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</si>
  <si>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</si>
  <si>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</si>
  <si>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</si>
  <si>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</si>
  <si>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</si>
  <si>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</si>
  <si>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</si>
  <si>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</si>
  <si>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</si>
  <si>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</si>
  <si>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</si>
  <si>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</si>
  <si>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</si>
  <si>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</si>
  <si>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</si>
  <si>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</si>
  <si>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</si>
  <si>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</si>
  <si>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</si>
  <si>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</si>
  <si>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</si>
  <si>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</si>
  <si>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</si>
  <si>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</si>
  <si>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</si>
  <si>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</si>
  <si>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</si>
  <si>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</si>
  <si>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</si>
  <si>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</si>
  <si>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</si>
  <si>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</si>
  <si>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</si>
  <si>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</si>
  <si>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</si>
  <si>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</si>
  <si>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</si>
  <si>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</si>
  <si>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</si>
  <si>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</si>
  <si>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</si>
  <si>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</si>
  <si>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</si>
  <si>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</si>
  <si>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</si>
  <si>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</si>
  <si>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</si>
  <si>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</si>
  <si>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</si>
  <si>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</si>
  <si>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</si>
  <si>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</si>
  <si>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</si>
  <si>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</si>
  <si>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</si>
  <si>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</si>
  <si>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</si>
  <si>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</si>
  <si>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</si>
  <si>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</si>
  <si>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</si>
  <si>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</si>
  <si>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</si>
  <si>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</si>
  <si>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</si>
  <si>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</si>
  <si>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</si>
  <si>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</si>
  <si>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</si>
  <si>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</si>
  <si>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</si>
  <si>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</si>
  <si>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</si>
  <si>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</si>
  <si>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</si>
  <si>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</si>
  <si>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</si>
  <si>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</si>
  <si>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</si>
  <si>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</si>
  <si>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</si>
  <si>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</si>
  <si>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</si>
  <si>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</si>
  <si>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</si>
  <si>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</si>
  <si>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</si>
  <si>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</si>
  <si>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</si>
  <si>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</si>
  <si>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</si>
  <si>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</si>
  <si>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</si>
  <si>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</si>
  <si>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</si>
  <si>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</si>
  <si>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</si>
  <si>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</si>
  <si>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</si>
  <si>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</si>
  <si>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</si>
  <si>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</si>
  <si>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</si>
  <si>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</si>
  <si>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</si>
  <si>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</si>
  <si>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</si>
  <si>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</si>
  <si>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</si>
  <si>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</si>
  <si>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</si>
  <si>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</si>
  <si>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</si>
  <si>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</si>
  <si>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</si>
  <si>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</si>
  <si>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</si>
  <si>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</si>
  <si>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</si>
  <si>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</si>
  <si>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</si>
  <si>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</si>
  <si>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</si>
  <si>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</si>
  <si>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</si>
  <si>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</si>
  <si>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</si>
  <si>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</si>
  <si>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</si>
  <si>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</si>
  <si>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</si>
  <si>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</si>
  <si>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</si>
  <si>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</si>
  <si>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</si>
  <si>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</si>
  <si>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</si>
  <si>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</si>
  <si>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</si>
  <si>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</si>
  <si>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</si>
  <si>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</si>
  <si>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</si>
  <si>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</si>
  <si>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</si>
  <si>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</si>
  <si>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</si>
  <si>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</si>
  <si>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</si>
  <si>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</si>
  <si>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</si>
  <si>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</si>
  <si>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</si>
  <si>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</si>
  <si>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</si>
  <si>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</si>
  <si>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</si>
  <si>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</si>
  <si>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</si>
  <si>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</si>
  <si>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</si>
  <si>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</si>
  <si>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</si>
  <si>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</si>
  <si>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</si>
  <si>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</si>
  <si>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</si>
  <si>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</si>
  <si>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</si>
  <si>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</si>
  <si>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</si>
  <si>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</si>
  <si>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</si>
  <si>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</si>
  <si>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</si>
  <si>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</si>
  <si>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</si>
  <si>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</si>
  <si>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</si>
  <si>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</si>
  <si>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</si>
  <si>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</si>
  <si>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</si>
  <si>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</si>
  <si>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</si>
  <si>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</si>
  <si>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</si>
  <si>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</si>
  <si>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</si>
  <si>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</si>
  <si>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</si>
  <si>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</si>
  <si>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</si>
  <si>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</si>
  <si>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</si>
  <si>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</si>
  <si>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</si>
  <si>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</si>
  <si>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</si>
  <si>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</si>
  <si>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</si>
  <si>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</si>
  <si>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</si>
  <si>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</si>
  <si>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</si>
  <si>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</si>
  <si>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</si>
  <si>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</si>
  <si>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</si>
  <si>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</si>
  <si>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</si>
  <si>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</si>
  <si>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</si>
  <si>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</si>
  <si>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</si>
  <si>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</si>
  <si>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</si>
  <si>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</si>
  <si>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</si>
  <si>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</si>
  <si>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</si>
  <si>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</si>
  <si>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</si>
  <si>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</si>
  <si>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</si>
  <si>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</si>
  <si>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</si>
  <si>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</si>
  <si>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</si>
  <si>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</si>
  <si>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</si>
  <si>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</si>
  <si>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</si>
  <si>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</si>
  <si>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</si>
  <si>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</si>
  <si>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</si>
  <si>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</si>
  <si>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</si>
  <si>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</si>
  <si>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</si>
  <si>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</si>
  <si>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</si>
  <si>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</si>
  <si>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</si>
  <si>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</si>
  <si>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</si>
  <si>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</si>
  <si>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</si>
  <si>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</si>
  <si>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</si>
  <si>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</si>
  <si>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</si>
  <si>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</si>
  <si>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</si>
  <si>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</si>
  <si>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</si>
  <si>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</si>
  <si>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</si>
  <si>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</si>
  <si>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</si>
  <si>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</si>
  <si>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</si>
  <si>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</si>
  <si>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</si>
  <si>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</si>
  <si>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</si>
  <si>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</si>
  <si>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</si>
  <si>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</si>
  <si>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</si>
  <si>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</si>
  <si>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</si>
  <si>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</si>
  <si>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</si>
  <si>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</si>
  <si>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</si>
  <si>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</si>
  <si>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</si>
  <si>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</si>
  <si>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</si>
  <si>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</si>
  <si>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</si>
  <si>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</si>
  <si>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</si>
  <si>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</si>
  <si>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</si>
  <si>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</si>
  <si>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</si>
  <si>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</si>
  <si>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</si>
  <si>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</si>
  <si>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</si>
  <si>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</si>
  <si>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</si>
  <si>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</si>
  <si>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</si>
  <si>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</si>
  <si>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</si>
  <si>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</si>
  <si>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</si>
  <si>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</si>
  <si>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</si>
  <si>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</si>
  <si>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</si>
  <si>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</si>
  <si>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</si>
  <si>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</si>
  <si>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</si>
  <si>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</si>
  <si>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</si>
  <si>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</si>
  <si>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</si>
  <si>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</si>
  <si>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</si>
  <si>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</si>
  <si>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</si>
  <si>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</si>
  <si>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</si>
  <si>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</si>
  <si>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</si>
  <si>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</si>
  <si>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</si>
  <si>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</si>
  <si>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</si>
  <si>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</si>
  <si>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</si>
  <si>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</si>
  <si>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</si>
  <si>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</si>
  <si>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</si>
  <si>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</si>
  <si>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</si>
  <si>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</si>
  <si>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</si>
  <si>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</si>
  <si>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</si>
  <si>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</si>
  <si>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</si>
  <si>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</si>
  <si>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</si>
  <si>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</si>
  <si>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</si>
  <si>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</si>
  <si>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</si>
  <si>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</si>
  <si>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</si>
  <si>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</si>
  <si>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</si>
  <si>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</si>
  <si>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</si>
  <si>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</si>
  <si>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</si>
  <si>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</si>
  <si>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</si>
  <si>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</si>
  <si>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</si>
  <si>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</si>
  <si>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</si>
  <si>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</si>
  <si>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</si>
  <si>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</si>
  <si>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</si>
  <si>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</si>
  <si>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</si>
  <si>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</si>
  <si>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</si>
  <si>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</si>
  <si>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</si>
  <si>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</si>
  <si>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</si>
  <si>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</si>
  <si>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</si>
  <si>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</si>
  <si>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</si>
  <si>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</si>
  <si>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</si>
  <si>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</si>
  <si>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</si>
  <si>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</si>
  <si>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</si>
  <si>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</si>
  <si>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</si>
  <si>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</si>
  <si>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</si>
  <si>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</si>
  <si>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</si>
  <si>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</si>
  <si>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</si>
  <si>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</si>
  <si>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</si>
  <si>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</si>
  <si>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</si>
  <si>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</si>
  <si>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</si>
  <si>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</si>
  <si>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</si>
  <si>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</si>
  <si>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</si>
  <si>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</si>
  <si>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</si>
  <si>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</si>
  <si>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</si>
  <si>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</si>
  <si>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</si>
  <si>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</si>
  <si>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</si>
  <si>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</si>
  <si>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</si>
  <si>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</si>
  <si>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</si>
  <si>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</si>
  <si>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</si>
  <si>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</si>
  <si>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</si>
  <si>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</si>
  <si>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</si>
  <si>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</si>
  <si>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</si>
  <si>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</si>
  <si>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</si>
  <si>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</si>
  <si>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</si>
  <si>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</si>
  <si>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</si>
  <si>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</si>
  <si>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</si>
  <si>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</si>
  <si>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</si>
  <si>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</si>
  <si>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</si>
  <si>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</si>
  <si>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</si>
  <si>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</si>
  <si>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</si>
  <si>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</si>
  <si>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</si>
  <si>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</si>
  <si>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</si>
  <si>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</si>
  <si>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</si>
  <si>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</si>
  <si>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</si>
  <si>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</si>
  <si>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</si>
  <si>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</si>
  <si>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</si>
  <si>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</si>
  <si>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</si>
  <si>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</si>
  <si>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</si>
  <si>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</si>
  <si>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</si>
  <si>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</si>
  <si>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</si>
  <si>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</si>
  <si>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</si>
  <si>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</si>
  <si>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</si>
  <si>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</si>
  <si>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</si>
  <si>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</si>
  <si>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</si>
  <si>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</si>
  <si>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</si>
  <si>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</si>
  <si>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</si>
  <si>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</si>
  <si>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</si>
  <si>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</si>
  <si>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</si>
  <si>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</si>
  <si>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</si>
  <si>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</si>
  <si>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</si>
  <si>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</si>
  <si>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</si>
  <si>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</si>
  <si>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</si>
  <si>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</si>
  <si>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</si>
  <si>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</si>
  <si>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</si>
  <si>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</si>
  <si>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</si>
  <si>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</si>
  <si>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</si>
  <si>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</si>
  <si>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</si>
  <si>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</si>
  <si>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</si>
  <si>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</si>
  <si>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</si>
  <si>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</si>
  <si>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</si>
  <si>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</si>
  <si>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</si>
  <si>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</si>
  <si>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</si>
  <si>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</si>
  <si>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</si>
  <si>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</si>
  <si>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</si>
  <si>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</si>
  <si>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</si>
  <si>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</si>
  <si>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</si>
  <si>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</si>
  <si>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</si>
  <si>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</si>
  <si>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</si>
  <si>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</si>
  <si>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</si>
  <si>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</si>
  <si>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</si>
  <si>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</si>
  <si>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</si>
  <si>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</si>
  <si>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</si>
  <si>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</si>
  <si>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</si>
  <si>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</si>
  <si>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</si>
  <si>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</si>
  <si>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</si>
  <si>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</si>
  <si>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</si>
  <si>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</si>
  <si>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</si>
  <si>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</si>
  <si>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</si>
  <si>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</si>
  <si>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</si>
  <si>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</si>
  <si>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</si>
  <si>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</si>
  <si>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</si>
  <si>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</si>
  <si>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</si>
  <si>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</si>
  <si>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</si>
  <si>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</si>
  <si>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</si>
  <si>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</si>
  <si>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</si>
  <si>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</si>
  <si>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</si>
  <si>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</si>
  <si>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</si>
  <si>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</si>
  <si>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</si>
  <si>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</si>
  <si>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</si>
  <si>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</si>
  <si>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</si>
  <si>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</si>
  <si>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</si>
  <si>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</si>
  <si>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</si>
  <si>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</si>
  <si>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</si>
  <si>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</si>
  <si>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</si>
  <si>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</si>
  <si>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</si>
  <si>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</si>
  <si>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</si>
  <si>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</si>
  <si>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</si>
  <si>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</si>
  <si>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</si>
  <si>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</si>
  <si>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</si>
  <si>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</si>
  <si>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</si>
  <si>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</si>
  <si>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</si>
  <si>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</si>
  <si>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</si>
  <si>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</si>
  <si>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</si>
  <si>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</si>
  <si>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</si>
  <si>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</si>
  <si>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</si>
  <si>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</si>
  <si>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</si>
  <si>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</si>
  <si>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</si>
  <si>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</si>
  <si>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</si>
  <si>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</si>
  <si>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</si>
  <si>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</si>
  <si>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</si>
  <si>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</si>
  <si>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</si>
  <si>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</si>
  <si>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</si>
  <si>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</si>
  <si>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</si>
  <si>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</si>
  <si>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</si>
  <si>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</si>
  <si>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</si>
  <si>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</si>
  <si>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</si>
  <si>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</si>
  <si>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</si>
  <si>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</si>
  <si>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</si>
  <si>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</si>
  <si>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</si>
  <si>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</si>
  <si>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</si>
  <si>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</si>
  <si>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</si>
  <si>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</si>
  <si>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</si>
  <si>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</si>
  <si>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</si>
  <si>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</si>
  <si>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</si>
  <si>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</si>
  <si>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</si>
  <si>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</si>
  <si>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</si>
  <si>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</si>
  <si>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</si>
  <si>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</si>
  <si>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</si>
  <si>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</si>
  <si>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</si>
  <si>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</si>
  <si>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</si>
  <si>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</si>
  <si>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</si>
  <si>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</si>
  <si>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</si>
  <si>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</si>
  <si>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</si>
  <si>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</si>
  <si>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</si>
  <si>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</si>
  <si>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</si>
  <si>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</si>
  <si>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</si>
  <si>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</si>
  <si>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</si>
  <si>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</si>
  <si>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</si>
  <si>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</si>
  <si>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</si>
  <si>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</si>
  <si>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</si>
  <si>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</si>
  <si>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</si>
  <si>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</si>
  <si>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</si>
  <si>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</si>
  <si>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</si>
  <si>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</si>
  <si>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</si>
  <si>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</si>
  <si>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</si>
  <si>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</si>
  <si>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</si>
  <si>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</si>
  <si>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</si>
  <si>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</si>
  <si>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</si>
  <si>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</si>
  <si>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</si>
  <si>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</si>
  <si>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</si>
  <si>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</si>
  <si>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</si>
  <si>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</si>
  <si>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</si>
  <si>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</si>
  <si>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</si>
  <si>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</si>
  <si>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</si>
  <si>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</si>
  <si>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</si>
  <si>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</si>
  <si>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</si>
  <si>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</si>
  <si>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</si>
  <si>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</si>
  <si>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</si>
  <si>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</si>
  <si>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</si>
  <si>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</si>
  <si>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</si>
  <si>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</si>
  <si>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</si>
  <si>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</si>
  <si>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</si>
  <si>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</si>
  <si>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</si>
  <si>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</si>
  <si>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</si>
  <si>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</si>
  <si>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</si>
  <si>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</si>
  <si>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</si>
  <si>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</si>
  <si>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</si>
  <si>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</si>
  <si>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</si>
  <si>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</si>
  <si>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</si>
  <si>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</si>
  <si>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</si>
  <si>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</si>
  <si>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</si>
  <si>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</si>
  <si>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</si>
  <si>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</si>
  <si>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</si>
  <si>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</si>
  <si>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</si>
  <si>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</si>
  <si>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</si>
  <si>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</si>
  <si>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</si>
  <si>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</si>
  <si>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</si>
  <si>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</si>
  <si>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</si>
  <si>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</si>
  <si>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</si>
  <si>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</si>
  <si>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</si>
  <si>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</si>
  <si>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</si>
  <si>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</si>
  <si>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</si>
  <si>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</si>
  <si>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</si>
  <si>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</si>
  <si>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</si>
  <si>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</si>
  <si>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</si>
  <si>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</si>
  <si>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</si>
  <si>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</si>
  <si>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</si>
  <si>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</si>
  <si>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</si>
  <si>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</si>
  <si>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</si>
  <si>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</si>
  <si>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</si>
  <si>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</si>
  <si>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</si>
  <si>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</si>
  <si>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</si>
  <si>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</si>
  <si>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</si>
  <si>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</si>
  <si>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</si>
  <si>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</si>
  <si>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</si>
  <si>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</si>
  <si>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</si>
  <si>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</si>
  <si>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</si>
  <si>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</si>
  <si>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</si>
  <si>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</si>
  <si>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</si>
  <si>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</si>
  <si>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</si>
  <si>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</si>
  <si>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</si>
  <si>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</si>
  <si>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</si>
  <si>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</si>
  <si>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</si>
  <si>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</si>
  <si>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</si>
  <si>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</si>
  <si>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</si>
  <si>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</si>
  <si>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</si>
  <si>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</si>
  <si>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</si>
  <si>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</si>
  <si>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</si>
  <si>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</si>
  <si>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</si>
  <si>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</si>
  <si>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</si>
  <si>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</si>
  <si>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</si>
  <si>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</si>
  <si>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</si>
  <si>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</si>
  <si>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</si>
  <si>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</si>
  <si>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</si>
  <si>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</si>
  <si>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</si>
  <si>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</si>
  <si>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</si>
  <si>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</si>
  <si>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</si>
  <si>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</si>
  <si>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</si>
  <si>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</si>
  <si>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</si>
  <si>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</si>
  <si>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</si>
  <si>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</si>
  <si>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</si>
  <si>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</si>
  <si>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</si>
  <si>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</si>
  <si>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</si>
  <si>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</si>
  <si>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</si>
  <si>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</si>
  <si>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</si>
  <si>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</si>
  <si>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</si>
  <si>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</si>
  <si>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</si>
  <si>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</si>
  <si>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</si>
  <si>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</si>
  <si>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</si>
  <si>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</si>
  <si>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</si>
  <si>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</si>
  <si>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</si>
  <si>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</si>
  <si>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</si>
  <si>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</si>
  <si>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</si>
  <si>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</si>
  <si>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</si>
  <si>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</si>
  <si>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</si>
  <si>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</si>
  <si>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</si>
  <si>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</si>
  <si>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</si>
  <si>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</si>
  <si>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</si>
  <si>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</si>
  <si>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</si>
  <si>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</si>
  <si>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</si>
  <si>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</si>
  <si>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</si>
  <si>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</si>
  <si>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</si>
  <si>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</si>
  <si>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</si>
  <si>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</si>
  <si>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</si>
  <si>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</si>
  <si>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</si>
  <si>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</si>
  <si>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</si>
  <si>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</si>
  <si>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</si>
  <si>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</si>
  <si>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</si>
  <si>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</si>
  <si>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</si>
  <si>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</si>
  <si>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</si>
  <si>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</si>
  <si>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</si>
  <si>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</si>
  <si>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</si>
  <si>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</si>
  <si>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</si>
  <si>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</si>
  <si>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</si>
  <si>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</si>
  <si>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</si>
  <si>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</si>
  <si>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</si>
  <si>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</si>
  <si>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</si>
  <si>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</si>
  <si>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</si>
  <si>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</si>
  <si>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</si>
  <si>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</si>
  <si>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</si>
  <si>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</si>
  <si>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</si>
  <si>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</si>
  <si>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</si>
  <si>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</si>
  <si>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</si>
  <si>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</si>
  <si>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</si>
  <si>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</si>
  <si>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</si>
  <si>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</si>
  <si>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</si>
  <si>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</si>
  <si>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</si>
  <si>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</si>
  <si>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</si>
  <si>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</si>
  <si>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</si>
  <si>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</si>
  <si>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</si>
  <si>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</si>
  <si>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</si>
  <si>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</si>
  <si>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</si>
  <si>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</si>
  <si>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</si>
  <si>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</si>
  <si>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</si>
  <si>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</si>
  <si>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</si>
  <si>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</si>
  <si>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</si>
  <si>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</si>
  <si>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</si>
  <si>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</si>
  <si>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</si>
  <si>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</si>
  <si>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</si>
  <si>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</si>
  <si>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</si>
  <si>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</si>
  <si>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</si>
  <si>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</si>
  <si>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</si>
  <si>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</si>
  <si>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</si>
  <si>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</si>
  <si>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</si>
  <si>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</si>
  <si>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</si>
  <si>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</si>
  <si>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</si>
  <si>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</si>
  <si>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</si>
  <si>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</si>
  <si>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</si>
  <si>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</si>
  <si>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</si>
  <si>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</si>
  <si>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</si>
  <si>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</si>
  <si>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</si>
  <si>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</si>
  <si>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</si>
  <si>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</si>
  <si>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</si>
  <si>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</si>
  <si>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</si>
  <si>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</si>
  <si>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</si>
  <si>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</si>
  <si>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</si>
  <si>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</si>
  <si>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</si>
  <si>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</si>
  <si>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</si>
  <si>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</si>
  <si>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</si>
  <si>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</si>
  <si>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</si>
  <si>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</si>
  <si>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</si>
  <si>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</si>
  <si>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</si>
  <si>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</si>
  <si>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</si>
  <si>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</si>
  <si>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</si>
  <si>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</si>
  <si>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</si>
  <si>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</si>
  <si>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</si>
  <si>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</si>
  <si>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</si>
  <si>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</si>
  <si>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</si>
  <si>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</si>
  <si>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</si>
  <si>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</si>
  <si>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</si>
  <si>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</si>
  <si>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</si>
  <si>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</si>
  <si>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</si>
  <si>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</si>
  <si>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</si>
  <si>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</si>
  <si>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</si>
  <si>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</si>
  <si>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</si>
  <si>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</si>
  <si>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</si>
  <si>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</si>
  <si>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</si>
  <si>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</si>
  <si>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</si>
  <si>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</si>
  <si>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</si>
  <si>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</si>
  <si>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</si>
  <si>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</si>
  <si>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</si>
  <si>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</si>
  <si>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</si>
  <si>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</si>
  <si>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</si>
  <si>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</si>
  <si>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</si>
  <si>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</si>
  <si>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</si>
  <si>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</si>
  <si>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</si>
  <si>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</si>
  <si>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</si>
  <si>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</si>
  <si>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</si>
  <si>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</si>
  <si>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</si>
  <si>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</si>
  <si>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</si>
  <si>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</si>
  <si>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</si>
  <si>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</si>
  <si>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</si>
  <si>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</si>
  <si>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</si>
  <si>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</si>
  <si>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</si>
  <si>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</si>
  <si>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</si>
  <si>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</si>
  <si>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</si>
  <si>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</si>
  <si>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</si>
  <si>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</si>
  <si>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</si>
  <si>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</si>
  <si>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</si>
  <si>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</si>
  <si>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</si>
  <si>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</si>
  <si>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</si>
  <si>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</si>
  <si>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</si>
  <si>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</si>
  <si>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</si>
  <si>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</si>
  <si>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</si>
  <si>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</si>
  <si>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</si>
  <si>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</si>
  <si>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</si>
  <si>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</si>
  <si>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</si>
  <si>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</si>
  <si>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</si>
  <si>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</si>
  <si>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</si>
  <si>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</si>
  <si>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</si>
  <si>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</si>
  <si>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</si>
  <si>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</si>
  <si>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</si>
  <si>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</si>
  <si>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</si>
  <si>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</si>
  <si>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</si>
  <si>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</si>
  <si>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</si>
  <si>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</si>
  <si>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</si>
  <si>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</si>
  <si>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</si>
  <si>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</si>
  <si>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</si>
  <si>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</si>
  <si>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</si>
  <si>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</si>
  <si>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</si>
  <si>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</si>
  <si>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</si>
  <si>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</si>
  <si>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</si>
  <si>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</si>
  <si>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</si>
  <si>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</si>
  <si>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</si>
  <si>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</si>
  <si>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</si>
  <si>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</si>
  <si>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</si>
  <si>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</si>
  <si>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</si>
  <si>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</si>
  <si>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</si>
  <si>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</si>
  <si>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</si>
  <si>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</si>
  <si>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</si>
  <si>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</si>
  <si>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</si>
  <si>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</si>
  <si>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</si>
  <si>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</si>
  <si>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</si>
  <si>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</si>
  <si>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</si>
  <si>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</si>
  <si>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</si>
  <si>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</si>
  <si>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</si>
  <si>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</si>
  <si>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</si>
  <si>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</si>
  <si>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</si>
  <si>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</si>
  <si>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</si>
  <si>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</si>
  <si>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</si>
  <si>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</si>
  <si>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</si>
  <si>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</si>
  <si>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</si>
  <si>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</si>
  <si>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</si>
  <si>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</si>
  <si>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</si>
  <si>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</si>
  <si>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</si>
  <si>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</si>
  <si>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</si>
  <si>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</si>
  <si>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</si>
  <si>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</si>
  <si>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</si>
  <si>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</si>
  <si>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</si>
  <si>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</si>
  <si>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</si>
  <si>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</si>
  <si>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</si>
  <si>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</si>
  <si>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</si>
  <si>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</si>
  <si>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</si>
  <si>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</si>
  <si>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</si>
  <si>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</si>
  <si>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</si>
  <si>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</si>
  <si>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</si>
  <si>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</si>
  <si>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</si>
  <si>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</si>
  <si>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</si>
  <si>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</si>
  <si>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</si>
  <si>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</si>
  <si>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</si>
  <si>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</si>
  <si>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</si>
  <si>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</si>
  <si>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</si>
  <si>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</si>
  <si>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</si>
  <si>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</si>
  <si>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</si>
  <si>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</si>
  <si>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</si>
  <si>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</si>
  <si>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</si>
  <si>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</si>
  <si>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</si>
  <si>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</si>
  <si>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</si>
  <si>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</si>
  <si>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</si>
  <si>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</si>
  <si>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</si>
  <si>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</si>
  <si>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</si>
  <si>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</si>
  <si>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</si>
  <si>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</si>
  <si>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</si>
  <si>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</si>
  <si>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</si>
  <si>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</si>
  <si>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</si>
  <si>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</si>
  <si>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</si>
  <si>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</si>
  <si>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</si>
  <si>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</si>
  <si>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</si>
  <si>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</si>
  <si>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</si>
  <si>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</si>
  <si>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</si>
  <si>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</si>
  <si>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</si>
  <si>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</si>
  <si>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</si>
  <si>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</si>
  <si>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</si>
  <si>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</si>
  <si>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</si>
  <si>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</si>
  <si>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</si>
  <si>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</si>
  <si>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</si>
  <si>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</si>
  <si>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</si>
  <si>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</si>
  <si>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</si>
  <si>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</si>
  <si>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</si>
  <si>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</si>
  <si>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</si>
  <si>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</si>
  <si>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</si>
  <si>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</si>
  <si>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</si>
  <si>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</si>
  <si>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</si>
  <si>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</si>
  <si>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</si>
  <si>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</si>
  <si>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</si>
  <si>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</si>
  <si>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</si>
  <si>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</si>
  <si>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</si>
  <si>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</si>
  <si>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</si>
  <si>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</si>
  <si>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</si>
  <si>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</si>
  <si>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</si>
  <si>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</si>
  <si>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</si>
  <si>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</si>
  <si>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</si>
  <si>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</si>
  <si>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</si>
  <si>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</si>
  <si>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</si>
  <si>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</si>
  <si>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</si>
  <si>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</si>
  <si>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</si>
  <si>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</si>
  <si>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</si>
  <si>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</si>
  <si>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</si>
  <si>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</si>
  <si>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</si>
  <si>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</si>
  <si>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</si>
  <si>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</si>
  <si>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</si>
  <si>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</si>
  <si>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</si>
  <si>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</si>
  <si>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</si>
  <si>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</si>
  <si>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</si>
  <si>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</si>
  <si>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</si>
  <si>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</si>
  <si>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</si>
  <si>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</si>
  <si>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</si>
  <si>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</si>
  <si>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</si>
  <si>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</si>
  <si>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</si>
  <si>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</si>
  <si>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</si>
  <si>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</si>
  <si>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</si>
  <si>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</si>
  <si>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</si>
  <si>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</si>
  <si>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</si>
  <si>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</si>
  <si>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</si>
  <si>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</si>
  <si>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</si>
  <si>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</si>
  <si>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</si>
  <si>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</si>
  <si>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</si>
  <si>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</si>
  <si>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</si>
  <si>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</si>
  <si>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</si>
  <si>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</si>
  <si>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</si>
  <si>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</si>
  <si>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</si>
  <si>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</si>
  <si>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</si>
  <si>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</si>
  <si>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</si>
  <si>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</si>
  <si>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</si>
  <si>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</si>
  <si>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</si>
  <si>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</si>
  <si>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</si>
  <si>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</si>
  <si>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</si>
  <si>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</si>
  <si>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</si>
  <si>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</si>
  <si>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</si>
  <si>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</si>
  <si>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</si>
  <si>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</si>
  <si>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</si>
  <si>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</si>
  <si>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</si>
  <si>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</si>
  <si>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</si>
  <si>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</si>
  <si>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</si>
  <si>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</si>
  <si>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</si>
  <si>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</si>
  <si>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</si>
  <si>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</si>
  <si>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</si>
  <si>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</si>
  <si>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</si>
  <si>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</si>
  <si>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</si>
  <si>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</si>
  <si>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</si>
  <si>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</si>
  <si>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</si>
  <si>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</si>
  <si>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</si>
  <si>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</si>
  <si>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</si>
  <si>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</si>
  <si>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</si>
  <si>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</si>
  <si>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</si>
  <si>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</si>
  <si>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</si>
  <si>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</si>
  <si>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</si>
  <si>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</si>
  <si>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</si>
  <si>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</si>
  <si>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</si>
  <si>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</si>
  <si>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</si>
  <si>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</si>
  <si>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</si>
  <si>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</si>
  <si>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</si>
  <si>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</si>
  <si>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</si>
  <si>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</si>
  <si>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</si>
  <si>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</si>
  <si>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</si>
  <si>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</si>
  <si>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</si>
  <si>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</si>
  <si>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</si>
  <si>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</si>
  <si>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</si>
  <si>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</si>
  <si>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</si>
  <si>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</si>
  <si>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</si>
  <si>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</si>
  <si>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</si>
  <si>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</si>
  <si>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</si>
  <si>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</si>
  <si>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</si>
  <si>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</si>
  <si>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</si>
  <si>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</si>
  <si>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</si>
  <si>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</si>
  <si>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</si>
  <si>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</si>
  <si>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</si>
  <si>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</si>
  <si>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</si>
  <si>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</si>
  <si>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</si>
  <si>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</si>
  <si>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</si>
  <si>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</si>
  <si>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</si>
  <si>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</si>
  <si>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</si>
  <si>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</si>
  <si>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</si>
  <si>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</si>
  <si>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</si>
  <si>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</si>
  <si>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</si>
  <si>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</si>
  <si>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</si>
  <si>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</si>
  <si>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</si>
  <si>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</si>
  <si>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</si>
  <si>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</si>
  <si>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</si>
  <si>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</si>
  <si>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</si>
  <si>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</si>
  <si>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</si>
  <si>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</si>
  <si>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</si>
  <si>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</si>
  <si>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</si>
  <si>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</si>
  <si>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</si>
  <si>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</si>
  <si>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</si>
  <si>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</si>
  <si>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</si>
  <si>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</si>
  <si>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</si>
  <si>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</si>
  <si>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</si>
  <si>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</si>
  <si>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</si>
  <si>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</si>
  <si>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</si>
  <si>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</si>
  <si>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</si>
  <si>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</si>
  <si>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</si>
  <si>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</si>
  <si>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</si>
  <si>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</si>
  <si>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</si>
  <si>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</si>
  <si>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</si>
  <si>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</si>
  <si>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</si>
  <si>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</si>
  <si>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</si>
  <si>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</si>
  <si>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</si>
  <si>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</si>
  <si>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</si>
  <si>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</si>
  <si>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</si>
  <si>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</si>
  <si>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</si>
  <si>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</si>
  <si>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</si>
  <si>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</si>
  <si>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</si>
  <si>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</si>
  <si>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</si>
  <si>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</si>
  <si>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</si>
  <si>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</si>
  <si>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</si>
  <si>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</si>
  <si>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</si>
  <si>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</si>
  <si>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</si>
  <si>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</si>
  <si>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</si>
  <si>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</si>
  <si>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</si>
  <si>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</si>
  <si>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</si>
  <si>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</si>
  <si>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</si>
  <si>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</si>
  <si>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</si>
  <si>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</si>
  <si>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</si>
  <si>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</si>
  <si>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</si>
  <si>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</si>
  <si>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</si>
  <si>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</si>
  <si>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</si>
  <si>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</si>
  <si>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</si>
  <si>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</si>
  <si>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</si>
  <si>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</si>
  <si>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</si>
  <si>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</si>
  <si>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</si>
  <si>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</si>
  <si>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</si>
  <si>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</si>
  <si>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</si>
  <si>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</si>
  <si>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</si>
  <si>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</si>
  <si>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</si>
  <si>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</si>
  <si>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</si>
  <si>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</si>
  <si>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</si>
  <si>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</si>
  <si>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</si>
  <si>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</si>
  <si>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</si>
  <si>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</si>
  <si>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</si>
  <si>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</si>
  <si>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</si>
  <si>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</si>
  <si>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</si>
  <si>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</si>
  <si>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</si>
  <si>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</si>
  <si>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</si>
  <si>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</si>
  <si>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</si>
  <si>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</si>
  <si>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</si>
  <si>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</si>
  <si>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</si>
  <si>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</si>
  <si>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</si>
  <si>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</si>
  <si>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</si>
  <si>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</si>
  <si>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</si>
  <si>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</si>
  <si>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</si>
  <si>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</si>
  <si>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</si>
  <si>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</si>
  <si>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</si>
  <si>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</si>
  <si>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</si>
  <si>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</si>
  <si>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</si>
  <si>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</si>
  <si>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</si>
  <si>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</si>
  <si>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</si>
  <si>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</si>
  <si>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</si>
  <si>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</si>
  <si>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</si>
  <si>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</si>
  <si>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</si>
  <si>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</si>
  <si>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</si>
  <si>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</si>
  <si>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</si>
  <si>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</si>
  <si>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</si>
  <si>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</si>
  <si>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</si>
  <si>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</si>
  <si>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</si>
  <si>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</si>
  <si>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</si>
  <si>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</si>
  <si>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</si>
  <si>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</si>
  <si>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</si>
  <si>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</si>
  <si>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</si>
  <si>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</si>
  <si>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</si>
  <si>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</si>
  <si>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</si>
  <si>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</si>
  <si>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</si>
  <si>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</si>
  <si>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</si>
  <si>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</si>
  <si>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</si>
  <si>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</si>
  <si>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</si>
  <si>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</si>
  <si>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</si>
  <si>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</si>
  <si>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</si>
  <si>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</si>
  <si>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</si>
  <si>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</si>
  <si>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</si>
  <si>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</si>
  <si>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</si>
  <si>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</si>
  <si>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</si>
  <si>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</si>
  <si>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</si>
  <si>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</si>
  <si>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</si>
  <si>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</si>
  <si>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</si>
  <si>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</si>
  <si>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</si>
  <si>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</si>
  <si>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</si>
  <si>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</si>
  <si>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</si>
  <si>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</si>
  <si>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</si>
  <si>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</si>
  <si>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</si>
  <si>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</si>
  <si>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</si>
  <si>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</si>
  <si>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</si>
  <si>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</si>
  <si>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</si>
  <si>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</si>
  <si>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</si>
  <si>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</si>
  <si>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</si>
  <si>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</si>
  <si>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</si>
  <si>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</si>
  <si>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</si>
  <si>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</si>
  <si>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</si>
  <si>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</si>
  <si>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</si>
  <si>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</si>
  <si>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</si>
  <si>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</si>
  <si>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</si>
  <si>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</si>
  <si>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</si>
  <si>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</si>
  <si>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</si>
  <si>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</si>
  <si>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</si>
  <si>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</si>
  <si>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</si>
  <si>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</si>
  <si>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</si>
  <si>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</si>
  <si>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</si>
  <si>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</si>
  <si>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</si>
  <si>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</si>
  <si>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</si>
  <si>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</si>
  <si>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</si>
  <si>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</si>
  <si>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</si>
  <si>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</si>
  <si>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</si>
  <si>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</si>
  <si>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</si>
  <si>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</si>
  <si>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</si>
  <si>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</si>
  <si>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</si>
  <si>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</si>
  <si>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</si>
  <si>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</si>
  <si>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</si>
  <si>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</si>
  <si>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</si>
  <si>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</si>
  <si>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</si>
  <si>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</si>
  <si>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</si>
  <si>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</si>
  <si>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</si>
  <si>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</si>
  <si>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</si>
  <si>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</si>
  <si>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</si>
  <si>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</si>
  <si>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</si>
  <si>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</si>
  <si>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</si>
  <si>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</si>
  <si>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</si>
  <si>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</si>
  <si>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</si>
  <si>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</si>
  <si>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</si>
  <si>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</si>
  <si>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</si>
  <si>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</si>
  <si>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</si>
  <si>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</si>
  <si>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</si>
  <si>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</si>
  <si>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</si>
  <si>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</si>
  <si>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</si>
  <si>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</si>
  <si>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</si>
  <si>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</si>
  <si>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</si>
  <si>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</si>
  <si>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</si>
  <si>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</si>
  <si>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</si>
  <si>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</si>
  <si>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</si>
  <si>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</si>
  <si>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</si>
  <si>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</si>
  <si>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</si>
  <si>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</si>
  <si>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</si>
  <si>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</si>
  <si>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</si>
  <si>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</si>
  <si>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</si>
  <si>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</si>
  <si>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</si>
  <si>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</si>
  <si>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</si>
  <si>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</si>
  <si>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</si>
  <si>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</si>
  <si>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</si>
  <si>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</si>
  <si>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</si>
  <si>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</si>
  <si>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</si>
  <si>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</si>
  <si>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</si>
  <si>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</si>
  <si>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</si>
  <si>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</si>
  <si>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</si>
  <si>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</si>
  <si>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</si>
  <si>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</si>
  <si>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</si>
  <si>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</si>
  <si>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</si>
  <si>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</si>
  <si>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</si>
  <si>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</si>
  <si>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</si>
  <si>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</si>
  <si>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</si>
  <si>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</si>
  <si>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</si>
  <si>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</si>
  <si>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</si>
  <si>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</si>
  <si>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</si>
  <si>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</si>
  <si>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</si>
  <si>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</si>
  <si>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</si>
  <si>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</si>
  <si>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</si>
  <si>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</si>
  <si>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</si>
  <si>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</si>
  <si>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</si>
  <si>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</si>
  <si>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</si>
  <si>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</si>
  <si>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</si>
  <si>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</si>
  <si>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</si>
  <si>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</si>
  <si>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</si>
  <si>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</si>
  <si>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</si>
  <si>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</si>
  <si>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</si>
  <si>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</si>
  <si>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</si>
  <si>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</si>
  <si>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</si>
  <si>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</si>
  <si>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</si>
  <si>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</si>
  <si>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</si>
  <si>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</si>
  <si>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</si>
  <si>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</si>
  <si>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</si>
  <si>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</si>
  <si>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</si>
  <si>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</si>
  <si>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</si>
  <si>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</si>
  <si>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</si>
  <si>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</si>
  <si>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</si>
  <si>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</si>
  <si>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</si>
  <si>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</si>
  <si>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</si>
  <si>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</si>
  <si>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</si>
  <si>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</si>
  <si>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</si>
  <si>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</si>
  <si>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</si>
  <si>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</si>
  <si>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</si>
  <si>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</si>
  <si>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</si>
  <si>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</si>
  <si>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</si>
  <si>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</si>
  <si>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</si>
  <si>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</si>
  <si>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</si>
  <si>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</si>
  <si>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</si>
  <si>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</si>
  <si>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</si>
  <si>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</si>
  <si>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</si>
  <si>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</si>
  <si>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</si>
  <si>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</si>
  <si>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</si>
  <si>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</si>
  <si>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</si>
  <si>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</si>
  <si>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</si>
  <si>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</si>
  <si>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</si>
  <si>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</si>
  <si>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</si>
  <si>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</si>
  <si>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</si>
  <si>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</si>
  <si>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</si>
  <si>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</si>
  <si>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</si>
  <si>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</si>
  <si>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</si>
  <si>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</si>
  <si>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</si>
  <si>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</si>
  <si>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</si>
  <si>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</si>
  <si>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</si>
  <si>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</si>
  <si>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</si>
  <si>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</si>
  <si>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</si>
  <si>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</si>
  <si>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</si>
  <si>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</si>
  <si>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</si>
  <si>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</si>
  <si>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</si>
  <si>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</si>
  <si>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</si>
  <si>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</si>
  <si>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</si>
  <si>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</si>
  <si>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</si>
  <si>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</si>
  <si>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</si>
  <si>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</si>
  <si>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</si>
  <si>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</si>
  <si>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</si>
  <si>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</si>
  <si>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</si>
  <si>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</si>
  <si>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</si>
  <si>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</si>
  <si>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</si>
  <si>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</si>
  <si>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</si>
  <si>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</si>
  <si>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</si>
  <si>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</si>
  <si>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</si>
  <si>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</si>
  <si>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</si>
  <si>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</si>
  <si>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</si>
  <si>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</si>
  <si>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</si>
  <si>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</si>
  <si>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</si>
  <si>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</si>
  <si>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</si>
  <si>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</si>
  <si>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</si>
  <si>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</si>
  <si>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</si>
  <si>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</si>
  <si>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</si>
  <si>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</si>
  <si>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</si>
  <si>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</si>
  <si>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</si>
  <si>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</si>
  <si>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</si>
  <si>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</si>
  <si>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</si>
  <si>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</si>
  <si>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</si>
  <si>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</si>
  <si>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</si>
  <si>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</si>
  <si>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</si>
  <si>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</si>
  <si>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</si>
  <si>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</si>
  <si>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</si>
  <si>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</si>
  <si>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</si>
  <si>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</si>
  <si>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</si>
  <si>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</si>
  <si>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</si>
  <si>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</si>
  <si>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</si>
  <si>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</si>
  <si>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</si>
  <si>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</si>
  <si>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</si>
  <si>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</si>
  <si>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</si>
  <si>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</si>
  <si>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</si>
  <si>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</si>
  <si>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</si>
  <si>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</si>
  <si>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</si>
  <si>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</si>
  <si>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</si>
  <si>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</si>
  <si>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</si>
  <si>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</si>
  <si>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</si>
  <si>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</si>
  <si>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</si>
  <si>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</si>
  <si>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</si>
  <si>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</si>
  <si>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</si>
  <si>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</si>
  <si>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</si>
  <si>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</si>
  <si>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</si>
  <si>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</si>
  <si>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</si>
  <si>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</si>
  <si>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</si>
  <si>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</si>
  <si>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</si>
  <si>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</si>
  <si>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</si>
  <si>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</si>
  <si>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</si>
  <si>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</si>
  <si>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</si>
  <si>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</si>
  <si>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</si>
  <si>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</si>
  <si>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</si>
  <si>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</si>
  <si>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</si>
  <si>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</si>
  <si>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</si>
  <si>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</si>
  <si>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</si>
  <si>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</si>
  <si>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</si>
  <si>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</si>
  <si>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</si>
  <si>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</si>
  <si>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</si>
  <si>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</si>
  <si>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</si>
  <si>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</si>
  <si>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</si>
  <si>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</si>
  <si>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</si>
  <si>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</si>
  <si>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</si>
  <si>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</si>
  <si>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</si>
  <si>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</si>
  <si>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</si>
  <si>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</si>
  <si>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</si>
  <si>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</si>
  <si>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</si>
  <si>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</si>
  <si>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</si>
  <si>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</si>
  <si>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</si>
  <si>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</si>
  <si>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</si>
  <si>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</si>
  <si>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</si>
  <si>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</si>
  <si>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</si>
  <si>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</si>
  <si>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</si>
  <si>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</si>
  <si>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</si>
  <si>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</si>
  <si>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</si>
  <si>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</si>
  <si>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</si>
  <si>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</si>
  <si>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</si>
  <si>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</si>
  <si>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</si>
  <si>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</si>
  <si>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</si>
  <si>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</si>
  <si>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</si>
  <si>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</si>
  <si>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</si>
  <si>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</si>
  <si>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</si>
  <si>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</si>
  <si>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</si>
  <si>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</si>
  <si>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</si>
  <si>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</si>
  <si>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</si>
  <si>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</si>
  <si>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</si>
  <si>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</si>
  <si>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</si>
  <si>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</si>
  <si>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</si>
  <si>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</si>
  <si>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</si>
  <si>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</si>
  <si>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</si>
  <si>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</si>
  <si>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</si>
  <si>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</si>
  <si>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</si>
  <si>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</si>
  <si>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</si>
  <si>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</si>
  <si>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</si>
  <si>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</si>
  <si>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</si>
  <si>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</si>
  <si>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</si>
  <si>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</si>
  <si>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</si>
  <si>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</si>
  <si>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</si>
  <si>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</si>
  <si>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</si>
  <si>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</si>
  <si>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</si>
  <si>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</si>
  <si>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</si>
  <si>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</si>
  <si>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</si>
  <si>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</si>
  <si>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</si>
  <si>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</si>
  <si>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</si>
  <si>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</si>
  <si>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</si>
  <si>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</si>
  <si>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</si>
  <si>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</si>
  <si>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</si>
  <si>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</si>
  <si>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</si>
  <si>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</si>
  <si>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</si>
  <si>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</si>
  <si>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</si>
  <si>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</si>
  <si>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</si>
  <si>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</si>
  <si>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</si>
  <si>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</si>
  <si>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</si>
  <si>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</si>
  <si>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</si>
  <si>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</si>
  <si>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</si>
  <si>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</si>
  <si>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</si>
  <si>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</si>
  <si>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</si>
  <si>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</si>
  <si>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</si>
  <si>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</si>
  <si>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</si>
  <si>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</si>
  <si>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</si>
  <si>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</si>
  <si>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</si>
  <si>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</si>
  <si>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</si>
  <si>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</si>
  <si>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</si>
  <si>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</si>
  <si>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</si>
  <si>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</si>
  <si>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</si>
  <si>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</si>
  <si>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</si>
  <si>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</si>
  <si>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</si>
  <si>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</si>
  <si>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</si>
  <si>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</si>
  <si>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</si>
  <si>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</si>
  <si>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</si>
  <si>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</si>
  <si>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</si>
  <si>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</si>
  <si>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</si>
  <si>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</si>
  <si>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</si>
  <si>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</si>
  <si>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</si>
  <si>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</si>
  <si>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</si>
  <si>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</si>
  <si>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</si>
  <si>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</si>
  <si>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</si>
  <si>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</si>
  <si>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</si>
  <si>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</si>
  <si>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</si>
  <si>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</si>
  <si>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</si>
  <si>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</si>
  <si>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</si>
  <si>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</si>
  <si>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</si>
  <si>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</si>
  <si>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</si>
  <si>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</si>
  <si>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</si>
  <si>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</si>
  <si>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</si>
  <si>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</si>
  <si>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</si>
  <si>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</si>
  <si>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</si>
  <si>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</si>
  <si>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</si>
  <si>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</si>
  <si>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</si>
  <si>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</si>
  <si>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</si>
  <si>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</si>
  <si>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</si>
  <si>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</si>
  <si>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</si>
  <si>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</si>
  <si>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</si>
  <si>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</si>
  <si>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</si>
  <si>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</si>
  <si>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</si>
  <si>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</si>
  <si>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</si>
  <si>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</si>
  <si>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</si>
  <si>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</si>
  <si>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</si>
  <si>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</si>
  <si>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</si>
  <si>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</si>
  <si>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</si>
  <si>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</si>
  <si>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</si>
  <si>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</si>
  <si>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</si>
  <si>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</si>
  <si>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</si>
  <si>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</si>
  <si>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</si>
  <si>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</si>
  <si>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</si>
  <si>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</si>
  <si>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</si>
  <si>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</si>
  <si>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</si>
  <si>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</si>
  <si>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</si>
  <si>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</si>
  <si>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</si>
  <si>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</si>
  <si>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</si>
  <si>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</si>
  <si>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</si>
  <si>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</si>
  <si>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</si>
  <si>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</si>
  <si>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</si>
  <si>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</si>
  <si>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</si>
  <si>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</si>
  <si>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</si>
  <si>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</si>
  <si>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</si>
  <si>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</si>
  <si>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</si>
  <si>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</si>
  <si>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</si>
  <si>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</si>
  <si>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</si>
  <si>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</si>
  <si>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</si>
  <si>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</si>
  <si>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</si>
  <si>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</si>
  <si>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</si>
  <si>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</si>
  <si>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</si>
  <si>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</si>
  <si>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</si>
  <si>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</si>
  <si>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</si>
  <si>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</si>
  <si>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</si>
  <si>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</si>
  <si>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</si>
  <si>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</si>
  <si>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</si>
  <si>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</si>
  <si>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</si>
  <si>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</si>
  <si>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</si>
  <si>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</si>
  <si>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</si>
  <si>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</si>
  <si>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</si>
  <si>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</si>
  <si>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</si>
  <si>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</si>
  <si>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</si>
  <si>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</si>
  <si>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</si>
  <si>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</si>
  <si>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</si>
  <si>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</si>
  <si>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</si>
  <si>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</si>
  <si>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</si>
  <si>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</si>
  <si>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</si>
  <si>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</si>
  <si>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</si>
  <si>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</si>
  <si>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</si>
  <si>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</si>
  <si>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</si>
  <si>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</si>
  <si>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</si>
  <si>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</si>
  <si>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</si>
  <si>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</si>
  <si>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</si>
  <si>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</si>
  <si>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</si>
  <si>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</si>
  <si>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</si>
  <si>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</si>
  <si>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</si>
  <si>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</si>
  <si>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</si>
  <si>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</si>
  <si>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</si>
  <si>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</si>
  <si>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</si>
  <si>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</si>
  <si>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</si>
  <si>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</si>
  <si>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</si>
  <si>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</si>
  <si>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</si>
  <si>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</si>
  <si>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</si>
  <si>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</si>
  <si>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</si>
  <si>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</si>
  <si>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</si>
  <si>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</si>
  <si>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</si>
  <si>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</si>
  <si>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</si>
  <si>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</si>
  <si>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</si>
  <si>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</si>
  <si>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</si>
  <si>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</si>
  <si>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</si>
  <si>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</si>
  <si>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</si>
  <si>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</si>
  <si>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</si>
  <si>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</si>
  <si>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</si>
  <si>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</si>
  <si>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</si>
  <si>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</si>
  <si>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</si>
  <si>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</si>
  <si>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</si>
  <si>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</si>
  <si>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</si>
  <si>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</si>
  <si>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</si>
  <si>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</si>
  <si>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</si>
  <si>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</si>
  <si>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</si>
  <si>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</si>
  <si>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</si>
  <si>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</si>
  <si>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</si>
  <si>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</si>
  <si>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</si>
  <si>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</si>
  <si>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</si>
  <si>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</si>
  <si>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</si>
  <si>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</si>
  <si>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</si>
  <si>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</si>
  <si>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</si>
  <si>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</si>
  <si>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</si>
  <si>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</si>
  <si>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</si>
  <si>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</si>
  <si>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</si>
  <si>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</si>
  <si>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</si>
  <si>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</si>
  <si>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</si>
  <si>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</si>
  <si>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</si>
  <si>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</si>
  <si>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</si>
  <si>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</si>
  <si>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</si>
  <si>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</si>
  <si>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</si>
  <si>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</si>
  <si>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</si>
  <si>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</si>
  <si>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</si>
  <si>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</si>
  <si>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</si>
  <si>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</si>
  <si>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</si>
  <si>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</si>
  <si>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</si>
  <si>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</si>
  <si>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</si>
  <si>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</si>
  <si>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</si>
  <si>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</si>
  <si>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</si>
  <si>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</si>
  <si>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</si>
  <si>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</si>
  <si>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</si>
  <si>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</si>
  <si>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</si>
  <si>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</si>
  <si>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</si>
  <si>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</si>
  <si>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</si>
  <si>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</si>
  <si>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</si>
  <si>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</si>
  <si>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</si>
  <si>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</si>
  <si>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</si>
  <si>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</si>
  <si>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</si>
  <si>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</si>
  <si>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</si>
  <si>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</si>
  <si>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</si>
  <si>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</si>
  <si>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</si>
  <si>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</si>
  <si>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</si>
  <si>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</si>
  <si>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</si>
  <si>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</si>
  <si>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</si>
  <si>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</si>
  <si>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</si>
  <si>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</si>
  <si>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</si>
  <si>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</si>
  <si>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</si>
  <si>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</si>
  <si>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</si>
  <si>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</si>
  <si>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</si>
  <si>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</si>
  <si>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</si>
  <si>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</si>
  <si>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</si>
  <si>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</si>
  <si>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</si>
  <si>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</si>
  <si>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</si>
  <si>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</si>
  <si>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</si>
  <si>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</si>
  <si>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</si>
  <si>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</si>
  <si>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</si>
  <si>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</si>
  <si>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</si>
  <si>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</si>
  <si>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</si>
  <si>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</si>
  <si>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</si>
  <si>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</si>
  <si>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</si>
  <si>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</si>
  <si>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</si>
  <si>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</si>
  <si>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</si>
  <si>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</si>
  <si>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</si>
  <si>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</si>
  <si>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</si>
  <si>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</si>
  <si>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</si>
  <si>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</si>
  <si>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</si>
  <si>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</si>
  <si>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</si>
  <si>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</si>
  <si>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</si>
  <si>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</si>
  <si>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</si>
  <si>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</si>
  <si>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</si>
  <si>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</si>
  <si>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</si>
  <si>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</si>
  <si>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</si>
  <si>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</si>
  <si>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</si>
  <si>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</si>
  <si>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</si>
  <si>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</si>
  <si>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</si>
  <si>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</si>
  <si>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</si>
  <si>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</si>
  <si>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</si>
  <si>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</si>
  <si>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</si>
  <si>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</si>
  <si>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</si>
  <si>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</si>
  <si>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</si>
  <si>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</si>
  <si>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</si>
  <si>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</si>
  <si>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</si>
  <si>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</si>
  <si>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</si>
  <si>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</si>
  <si>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</si>
  <si>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</si>
  <si>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</si>
  <si>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</si>
  <si>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</si>
  <si>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</si>
  <si>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</si>
  <si>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</si>
  <si>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</si>
  <si>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</si>
  <si>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</si>
  <si>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</si>
  <si>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</si>
  <si>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</si>
  <si>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</si>
  <si>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</si>
  <si>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</si>
  <si>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</si>
  <si>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</si>
  <si>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</si>
  <si>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</si>
  <si>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</si>
  <si>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</si>
  <si>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</si>
  <si>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</si>
  <si>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</si>
  <si>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</si>
  <si>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</si>
  <si>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</si>
  <si>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</si>
  <si>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</si>
  <si>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</si>
  <si>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</si>
  <si>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</si>
  <si>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</si>
  <si>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</si>
  <si>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</si>
  <si>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</si>
  <si>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</si>
  <si>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</si>
  <si>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</si>
  <si>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</si>
  <si>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</si>
  <si>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</si>
  <si>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</si>
  <si>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</si>
  <si>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</si>
  <si>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</si>
  <si>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</si>
  <si>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</si>
  <si>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</si>
  <si>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</si>
  <si>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</si>
  <si>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</si>
  <si>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</si>
  <si>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</si>
  <si>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</si>
  <si>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</si>
  <si>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</si>
  <si>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</si>
  <si>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</si>
  <si>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</si>
  <si>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</si>
  <si>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</si>
  <si>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</si>
  <si>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</si>
  <si>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</si>
  <si>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</si>
  <si>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</si>
  <si>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</si>
  <si>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</si>
  <si>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</si>
  <si>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</si>
  <si>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</si>
  <si>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</si>
  <si>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</si>
  <si>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</si>
  <si>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</si>
  <si>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</si>
  <si>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</si>
  <si>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</si>
  <si>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</si>
  <si>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</si>
  <si>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</si>
  <si>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</si>
  <si>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</si>
  <si>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</si>
  <si>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</si>
  <si>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</si>
  <si>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</si>
  <si>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</si>
  <si>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</si>
  <si>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</si>
  <si>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</si>
  <si>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</si>
  <si>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</si>
  <si>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</si>
  <si>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</si>
  <si>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</si>
  <si>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</si>
  <si>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</si>
  <si>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</si>
  <si>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</si>
  <si>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</si>
  <si>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</si>
  <si>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</si>
  <si>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</si>
  <si>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</si>
  <si>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</si>
  <si>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</si>
  <si>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</si>
  <si>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</si>
  <si>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</si>
  <si>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</si>
  <si>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</si>
  <si>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</si>
  <si>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</si>
  <si>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</si>
  <si>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</si>
  <si>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</si>
  <si>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</si>
  <si>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</si>
  <si>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</si>
  <si>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</si>
  <si>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</si>
  <si>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</si>
  <si>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</si>
  <si>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</si>
  <si>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</si>
  <si>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</si>
  <si>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</si>
  <si>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</si>
  <si>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</si>
  <si>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</si>
  <si>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</si>
  <si>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</si>
  <si>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</si>
  <si>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</si>
  <si>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</si>
  <si>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</si>
  <si>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</si>
  <si>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</si>
  <si>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</si>
  <si>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</si>
  <si>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</si>
  <si>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</si>
  <si>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</si>
  <si>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</si>
  <si>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</si>
  <si>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</si>
  <si>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</si>
  <si>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</si>
  <si>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</si>
  <si>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</si>
  <si>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</si>
  <si>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</si>
  <si>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</si>
  <si>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</si>
  <si>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</si>
  <si>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</si>
  <si>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</si>
  <si>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</si>
  <si>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</si>
  <si>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</si>
  <si>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</si>
  <si>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</si>
  <si>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</si>
  <si>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</si>
  <si>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</si>
  <si>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</si>
  <si>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</si>
  <si>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</si>
  <si>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</si>
  <si>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</si>
  <si>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</si>
  <si>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</si>
  <si>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</si>
  <si>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</si>
  <si>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</si>
  <si>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</si>
  <si>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</si>
  <si>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</si>
  <si>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</si>
  <si>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</si>
  <si>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</si>
  <si>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</si>
  <si>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</si>
  <si>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</si>
  <si>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</si>
  <si>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</si>
  <si>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</si>
  <si>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</si>
  <si>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</si>
  <si>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</si>
  <si>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</si>
  <si>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</si>
  <si>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</si>
  <si>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</si>
  <si>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</si>
  <si>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</si>
  <si>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</si>
  <si>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</si>
  <si>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</si>
  <si>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</si>
  <si>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</si>
  <si>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</si>
  <si>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</si>
  <si>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</si>
  <si>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</si>
  <si>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</si>
  <si>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</si>
  <si>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</si>
  <si>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</si>
  <si>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</si>
  <si>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</si>
  <si>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</si>
  <si>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</si>
  <si>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</si>
  <si>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</si>
  <si>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</si>
  <si>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</si>
  <si>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</si>
  <si>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</si>
  <si>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</si>
  <si>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</si>
  <si>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</si>
  <si>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</si>
  <si>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</si>
  <si>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</si>
  <si>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</si>
  <si>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</si>
  <si>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</si>
  <si>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</si>
  <si>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</si>
  <si>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</si>
  <si>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</si>
  <si>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</si>
  <si>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</si>
  <si>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</si>
  <si>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</si>
  <si>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</si>
  <si>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</si>
  <si>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</si>
  <si>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</si>
  <si>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</si>
  <si>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</si>
  <si>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</si>
  <si>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</si>
  <si>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</si>
  <si>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</si>
  <si>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</si>
  <si>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</si>
  <si>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</si>
  <si>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</si>
  <si>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</si>
  <si>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</si>
  <si>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</si>
  <si>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</si>
  <si>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</si>
  <si>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</si>
  <si>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</si>
  <si>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</si>
  <si>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</si>
  <si>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</si>
  <si>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</si>
  <si>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</si>
  <si>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</si>
  <si>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</si>
  <si>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</si>
  <si>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</si>
  <si>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</si>
  <si>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</si>
  <si>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</si>
  <si>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</si>
  <si>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</si>
  <si>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</si>
  <si>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</si>
  <si>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</si>
  <si>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</si>
  <si>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</si>
  <si>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</si>
  <si>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</si>
  <si>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</si>
  <si>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</si>
  <si>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</si>
  <si>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</si>
  <si>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</si>
  <si>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</si>
  <si>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</si>
  <si>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</si>
  <si>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</si>
  <si>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</si>
  <si>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</si>
  <si>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</si>
  <si>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</si>
  <si>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</si>
  <si>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</si>
  <si>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</si>
  <si>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</si>
  <si>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</si>
  <si>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</si>
  <si>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</si>
  <si>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</si>
  <si>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</si>
  <si>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</si>
  <si>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</si>
  <si>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</si>
  <si>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</si>
  <si>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</si>
  <si>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</si>
  <si>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</si>
  <si>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</si>
  <si>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</si>
  <si>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</si>
  <si>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</si>
  <si>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</si>
  <si>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</si>
  <si>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</si>
  <si>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</si>
  <si>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</si>
  <si>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</si>
  <si>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</si>
  <si>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</si>
  <si>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</si>
  <si>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</si>
  <si>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</si>
  <si>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</si>
  <si>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</si>
  <si>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</si>
  <si>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</si>
  <si>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</si>
  <si>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</si>
  <si>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</si>
  <si>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</si>
  <si>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</si>
  <si>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</si>
  <si>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</si>
  <si>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</si>
  <si>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</si>
  <si>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</si>
  <si>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</si>
  <si>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</si>
  <si>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</si>
  <si>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</si>
  <si>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</si>
  <si>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</si>
  <si>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</si>
  <si>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</si>
  <si>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</si>
  <si>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</si>
  <si>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</si>
  <si>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</si>
  <si>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</si>
  <si>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</si>
  <si>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</si>
  <si>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</si>
  <si>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</si>
  <si>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</si>
  <si>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</si>
  <si>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</si>
  <si>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</si>
  <si>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</si>
  <si>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</si>
  <si>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</si>
  <si>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</si>
  <si>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</si>
  <si>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</si>
  <si>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</si>
  <si>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</si>
  <si>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</si>
  <si>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</si>
  <si>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</si>
  <si>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</si>
  <si>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</si>
  <si>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</si>
  <si>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</si>
  <si>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</si>
  <si>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</si>
  <si>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</si>
  <si>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</si>
  <si>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</si>
  <si>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</si>
  <si>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</si>
  <si>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</si>
  <si>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</si>
  <si>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</si>
  <si>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</si>
  <si>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</si>
  <si>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</si>
  <si>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</si>
  <si>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</si>
  <si>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</si>
  <si>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</si>
  <si>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</si>
  <si>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</si>
  <si>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</si>
  <si>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</si>
  <si>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</si>
  <si>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</si>
  <si>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</si>
  <si>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</si>
  <si>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</si>
  <si>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</si>
  <si>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</si>
  <si>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</si>
  <si>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</si>
  <si>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</si>
  <si>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</si>
  <si>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</si>
  <si>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</si>
  <si>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</si>
  <si>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</si>
  <si>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</si>
  <si>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</si>
  <si>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</si>
  <si>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</si>
  <si>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</si>
  <si>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</si>
  <si>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</si>
  <si>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</si>
  <si>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</si>
  <si>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</si>
  <si>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</si>
  <si>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</si>
  <si>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</si>
  <si>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</si>
  <si>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</si>
  <si>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</si>
  <si>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</si>
  <si>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</si>
  <si>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</si>
  <si>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</si>
  <si>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</si>
  <si>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</si>
  <si>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</si>
  <si>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</si>
  <si>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</si>
  <si>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</si>
  <si>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</si>
  <si>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</si>
  <si>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</si>
  <si>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</si>
  <si>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</si>
  <si>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</si>
  <si>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</si>
  <si>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</si>
  <si>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</si>
  <si>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</si>
  <si>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</si>
  <si>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</si>
  <si>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</si>
  <si>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</si>
  <si>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</si>
  <si>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</si>
  <si>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</si>
  <si>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</si>
  <si>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</si>
  <si>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</si>
  <si>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</si>
  <si>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</si>
  <si>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</si>
  <si>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</si>
  <si>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</si>
  <si>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</si>
  <si>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</si>
  <si>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</si>
  <si>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</si>
  <si>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</si>
  <si>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</si>
  <si>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</si>
  <si>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</si>
  <si>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</si>
  <si>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</si>
  <si>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</si>
  <si>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</si>
  <si>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</si>
  <si>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</si>
  <si>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</si>
  <si>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</si>
  <si>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</si>
  <si>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</si>
  <si>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</si>
  <si>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</si>
  <si>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</si>
  <si>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</si>
  <si>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</si>
  <si>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</si>
  <si>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</si>
  <si>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</si>
  <si>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</si>
  <si>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</si>
  <si>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</si>
  <si>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</si>
  <si>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</si>
  <si>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</si>
  <si>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</si>
  <si>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</si>
  <si>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</si>
  <si>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</si>
  <si>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</si>
  <si>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</si>
  <si>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</si>
  <si>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</si>
  <si>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</si>
  <si>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</si>
  <si>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</si>
  <si>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</si>
  <si>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</si>
  <si>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</si>
  <si>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</si>
  <si>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</si>
  <si>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</si>
  <si>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</si>
  <si>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</si>
  <si>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</si>
  <si>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</si>
  <si>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</si>
  <si>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</si>
  <si>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</si>
  <si>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</si>
  <si>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</si>
  <si>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</si>
  <si>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</si>
  <si>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</si>
  <si>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</si>
  <si>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</si>
  <si>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</si>
  <si>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</si>
  <si>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</si>
  <si>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</si>
  <si>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</si>
  <si>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</si>
  <si>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</si>
  <si>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</si>
  <si>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</si>
  <si>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</si>
  <si>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</si>
  <si>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</si>
  <si>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</si>
  <si>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</si>
  <si>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</si>
  <si>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</si>
  <si>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</si>
  <si>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</si>
  <si>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</si>
  <si>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</si>
  <si>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</si>
  <si>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</si>
  <si>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</si>
  <si>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</si>
  <si>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</si>
  <si>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</si>
  <si>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</si>
  <si>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</si>
  <si>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</si>
  <si>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</si>
  <si>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</si>
  <si>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</si>
  <si>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</si>
  <si>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</si>
  <si>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</si>
  <si>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</si>
  <si>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</si>
  <si>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</si>
  <si>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</si>
  <si>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</si>
  <si>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</si>
  <si>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</si>
  <si>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</si>
  <si>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</si>
  <si>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</si>
  <si>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</si>
  <si>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</si>
  <si>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</si>
  <si>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</si>
  <si>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</si>
  <si>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</si>
  <si>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</si>
  <si>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</si>
  <si>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</si>
  <si>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</si>
  <si>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</si>
  <si>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</si>
  <si>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</si>
  <si>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</si>
  <si>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</si>
  <si>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</si>
  <si>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</si>
  <si>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</si>
  <si>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</si>
  <si>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</si>
  <si>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</si>
  <si>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</si>
  <si>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</si>
  <si>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</si>
  <si>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</si>
  <si>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</si>
  <si>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</si>
  <si>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</si>
  <si>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</si>
  <si>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</si>
  <si>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</si>
  <si>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</si>
  <si>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</si>
  <si>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</si>
  <si>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</si>
  <si>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</si>
  <si>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</si>
  <si>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</si>
  <si>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</si>
  <si>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</si>
  <si>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</si>
  <si>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</si>
  <si>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</si>
  <si>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</si>
  <si>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</si>
  <si>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</si>
  <si>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</si>
  <si>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</si>
  <si>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</si>
  <si>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</si>
  <si>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</si>
  <si>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</si>
  <si>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</si>
  <si>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</si>
  <si>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</si>
  <si>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</si>
  <si>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</si>
  <si>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</si>
  <si>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</si>
  <si>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</si>
  <si>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</si>
  <si>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</si>
  <si>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</si>
  <si>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</si>
  <si>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</si>
  <si>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</si>
  <si>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</si>
  <si>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</si>
  <si>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</si>
  <si>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</si>
  <si>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</si>
  <si>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</si>
  <si>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</si>
  <si>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</si>
  <si>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</si>
  <si>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</si>
  <si>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</si>
  <si>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</si>
  <si>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</si>
  <si>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</si>
  <si>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</si>
  <si>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</si>
  <si>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</si>
  <si>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</si>
  <si>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</si>
  <si>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</si>
  <si>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</si>
  <si>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</si>
  <si>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</si>
  <si>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</si>
  <si>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</si>
  <si>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</si>
  <si>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</si>
  <si>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</si>
  <si>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</si>
  <si>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</si>
  <si>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</si>
  <si>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</si>
  <si>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</si>
  <si>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</si>
  <si>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</si>
  <si>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</si>
  <si>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</si>
  <si>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</si>
  <si>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</si>
  <si>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</si>
  <si>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</si>
  <si>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</si>
  <si>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</si>
  <si>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</si>
  <si>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</si>
  <si>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</si>
  <si>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</si>
  <si>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</si>
  <si>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</si>
  <si>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</si>
  <si>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</si>
  <si>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</si>
  <si>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</si>
  <si>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</si>
  <si>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</si>
  <si>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</si>
  <si>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</si>
  <si>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</si>
  <si>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</si>
  <si>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</si>
  <si>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</si>
  <si>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</si>
  <si>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</si>
  <si>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</si>
  <si>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</si>
  <si>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</si>
  <si>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</si>
  <si>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</si>
  <si>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</si>
  <si>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</si>
  <si>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</si>
  <si>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</si>
  <si>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</si>
  <si>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</si>
  <si>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</si>
  <si>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</si>
  <si>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</si>
  <si>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</si>
  <si>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</si>
  <si>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</si>
  <si>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</si>
  <si>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</si>
  <si>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</si>
  <si>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</si>
  <si>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</si>
  <si>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</si>
  <si>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</si>
  <si>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</si>
  <si>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</si>
  <si>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</si>
  <si>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</si>
  <si>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</si>
  <si>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</si>
  <si>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</si>
  <si>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</si>
  <si>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</si>
  <si>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</si>
  <si>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</si>
  <si>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</si>
  <si>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</si>
  <si>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</si>
  <si>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</si>
  <si>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</si>
  <si>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</si>
  <si>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</si>
  <si>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</si>
  <si>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</si>
  <si>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</si>
  <si>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</si>
  <si>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</si>
  <si>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</si>
  <si>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</si>
  <si>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</si>
  <si>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</si>
  <si>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</si>
  <si>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</si>
  <si>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</si>
  <si>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</si>
  <si>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</si>
  <si>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</si>
  <si>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</si>
  <si>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</si>
  <si>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</si>
  <si>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</si>
  <si>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</si>
  <si>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</si>
  <si>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</si>
  <si>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</si>
  <si>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</si>
  <si>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</si>
  <si>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</si>
  <si>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</si>
  <si>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</si>
  <si>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</si>
  <si>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</si>
  <si>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</si>
  <si>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</si>
  <si>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</si>
  <si>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</si>
  <si>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</si>
  <si>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</si>
  <si>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</si>
  <si>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</si>
  <si>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</si>
  <si>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</si>
  <si>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</si>
  <si>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</si>
  <si>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</si>
  <si>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</si>
  <si>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</si>
  <si>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</si>
  <si>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</si>
  <si>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</si>
  <si>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</si>
  <si>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</si>
  <si>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</si>
  <si>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</si>
  <si>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</si>
  <si>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</si>
  <si>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</si>
  <si>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</si>
  <si>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</si>
  <si>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</si>
  <si>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</si>
  <si>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</si>
  <si>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</si>
  <si>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</si>
  <si>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</si>
  <si>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</si>
  <si>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</si>
  <si>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</si>
  <si>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</si>
  <si>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</si>
  <si>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</si>
  <si>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</si>
  <si>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</si>
  <si>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</si>
  <si>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</si>
  <si>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</si>
  <si>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</si>
  <si>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</si>
  <si>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</si>
  <si>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</si>
  <si>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</si>
  <si>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</si>
  <si>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</si>
  <si>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</si>
  <si>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</si>
  <si>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</si>
  <si>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</si>
  <si>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</si>
  <si>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</si>
  <si>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</si>
  <si>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</si>
  <si>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</si>
  <si>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</si>
  <si>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</si>
  <si>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</si>
  <si>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</si>
  <si>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</si>
  <si>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</si>
  <si>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</si>
  <si>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</si>
  <si>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</si>
  <si>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</si>
  <si>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</si>
  <si>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</si>
  <si>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</si>
  <si>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</si>
  <si>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</si>
  <si>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</si>
  <si>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</si>
  <si>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</si>
  <si>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</si>
  <si>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</si>
  <si>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</si>
  <si>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</si>
  <si>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</si>
  <si>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</si>
  <si>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</si>
  <si>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</si>
  <si>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</si>
  <si>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</si>
  <si>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</si>
  <si>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</si>
  <si>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</si>
  <si>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</si>
  <si>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</si>
  <si>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</si>
  <si>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</si>
  <si>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</si>
  <si>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</si>
  <si>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</si>
  <si>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</si>
  <si>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</si>
  <si>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</si>
  <si>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</si>
  <si>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</si>
  <si>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</si>
  <si>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</si>
  <si>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</si>
  <si>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</si>
  <si>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</si>
  <si>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</si>
  <si>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</si>
  <si>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</si>
  <si>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</si>
  <si>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</si>
  <si>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</si>
  <si>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</si>
  <si>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</si>
  <si>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</si>
  <si>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</si>
  <si>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</si>
  <si>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</si>
  <si>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</si>
  <si>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</si>
  <si>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</si>
  <si>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</si>
  <si>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</si>
  <si>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</si>
  <si>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</si>
  <si>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</si>
  <si>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</si>
  <si>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</si>
  <si>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</si>
  <si>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</si>
  <si>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</si>
  <si>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</si>
  <si>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</si>
  <si>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</si>
  <si>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</si>
  <si>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</si>
  <si>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</si>
  <si>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</si>
  <si>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</si>
  <si>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</si>
  <si>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</si>
  <si>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</si>
  <si>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</si>
  <si>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</si>
  <si>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</si>
  <si>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</si>
  <si>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</si>
  <si>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</si>
  <si>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</si>
  <si>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</si>
  <si>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</si>
  <si>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</si>
  <si>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</si>
  <si>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</si>
  <si>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</si>
  <si>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</si>
  <si>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</si>
  <si>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</si>
  <si>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</si>
  <si>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</si>
  <si>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</si>
  <si>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</si>
  <si>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</si>
  <si>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</si>
  <si>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</si>
  <si>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</si>
  <si>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</si>
  <si>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</si>
  <si>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</si>
  <si>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</si>
  <si>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</si>
  <si>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</si>
  <si>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</si>
  <si>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</si>
  <si>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</si>
  <si>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</si>
  <si>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</si>
  <si>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</si>
  <si>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</si>
  <si>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</si>
  <si>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</si>
  <si>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</si>
  <si>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</si>
  <si>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</si>
  <si>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</si>
  <si>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</si>
  <si>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</si>
  <si>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</si>
  <si>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</si>
  <si>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</si>
  <si>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</si>
  <si>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</si>
  <si>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</si>
  <si>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</si>
  <si>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</si>
  <si>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</si>
  <si>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</si>
  <si>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</si>
  <si>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</si>
  <si>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</si>
  <si>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</si>
  <si>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</si>
  <si>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</si>
  <si>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</si>
  <si>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</si>
  <si>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</si>
  <si>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</si>
  <si>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</si>
  <si>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</si>
  <si>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</si>
  <si>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</si>
  <si>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</si>
  <si>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</si>
  <si>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</si>
  <si>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</si>
  <si>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</si>
  <si>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</si>
  <si>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</si>
  <si>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</si>
  <si>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</si>
  <si>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</si>
  <si>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</si>
  <si>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</si>
  <si>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</si>
  <si>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</si>
  <si>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</si>
  <si>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</si>
  <si>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</si>
  <si>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</si>
  <si>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</si>
  <si>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</si>
  <si>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</si>
  <si>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</si>
  <si>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</si>
  <si>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</si>
  <si>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</si>
  <si>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</si>
  <si>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</si>
  <si>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</si>
  <si>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</si>
  <si>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</si>
  <si>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</si>
  <si>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</si>
  <si>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</si>
  <si>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</si>
  <si>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</si>
  <si>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</si>
  <si>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</si>
  <si>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</si>
  <si>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</si>
  <si>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</si>
  <si>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</si>
  <si>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</si>
  <si>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</si>
  <si>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</si>
  <si>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</si>
  <si>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</si>
  <si>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</si>
  <si>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</si>
  <si>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</si>
  <si>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</si>
  <si>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</si>
  <si>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</si>
  <si>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</si>
  <si>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</si>
  <si>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</si>
  <si>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</si>
  <si>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</si>
  <si>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</si>
  <si>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</si>
  <si>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</si>
  <si>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</si>
  <si>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</si>
  <si>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</si>
  <si>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</si>
  <si>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</si>
  <si>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</si>
  <si>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</si>
  <si>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</si>
  <si>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</si>
  <si>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</si>
  <si>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</si>
  <si>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</si>
  <si>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</si>
  <si>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</si>
  <si>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</si>
  <si>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</si>
  <si>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</si>
  <si>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</si>
  <si>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</si>
  <si>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</si>
  <si>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</si>
  <si>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</si>
  <si>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</si>
  <si>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</si>
  <si>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</si>
  <si>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</si>
  <si>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</si>
  <si>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</si>
  <si>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</si>
  <si>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</si>
  <si>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</si>
  <si>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</si>
  <si>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</si>
  <si>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</si>
  <si>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</si>
  <si>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</si>
  <si>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</si>
  <si>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</si>
  <si>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</si>
  <si>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</si>
  <si>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</si>
  <si>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</si>
  <si>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</si>
  <si>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</si>
  <si>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</si>
  <si>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</si>
  <si>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</si>
  <si>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</si>
  <si>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</si>
  <si>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</si>
  <si>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</si>
  <si>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</si>
  <si>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</si>
  <si>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</si>
  <si>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</si>
  <si>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</si>
  <si>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</si>
  <si>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</si>
  <si>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</si>
  <si>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</si>
  <si>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</si>
  <si>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</si>
  <si>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</si>
  <si>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</si>
  <si>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</si>
  <si>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</si>
  <si>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</si>
  <si>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</si>
  <si>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</si>
  <si>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</si>
  <si>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</si>
  <si>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</si>
  <si>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</si>
  <si>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</si>
  <si>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</si>
  <si>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</si>
  <si>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</si>
  <si>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</si>
  <si>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</si>
  <si>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</si>
  <si>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</si>
  <si>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</si>
  <si>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</si>
  <si>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</si>
  <si>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</si>
  <si>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</si>
  <si>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</si>
  <si>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</si>
  <si>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</si>
  <si>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</si>
  <si>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</si>
  <si>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</si>
  <si>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</si>
  <si>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</si>
  <si>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</si>
  <si>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</si>
  <si>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</si>
  <si>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</si>
  <si>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</si>
  <si>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</si>
  <si>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</si>
  <si>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</si>
  <si>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</si>
  <si>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</si>
  <si>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</si>
  <si>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</si>
  <si>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</si>
  <si>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</si>
  <si>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</si>
  <si>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</si>
  <si>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</si>
  <si>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</si>
  <si>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</si>
  <si>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</si>
  <si>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</si>
  <si>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</si>
  <si>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</si>
  <si>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</si>
  <si>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</si>
  <si>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</si>
  <si>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</si>
  <si>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</si>
  <si>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</si>
  <si>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</si>
  <si>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</si>
  <si>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</si>
  <si>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</si>
  <si>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</si>
  <si>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</si>
  <si>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</si>
  <si>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</si>
  <si>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</si>
  <si>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</si>
  <si>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</si>
  <si>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</si>
  <si>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</si>
  <si>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</si>
  <si>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</si>
  <si>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</si>
  <si>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</si>
  <si>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</si>
  <si>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</si>
  <si>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</si>
  <si>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</si>
  <si>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</si>
  <si>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</si>
  <si>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</si>
  <si>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</si>
  <si>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</si>
  <si>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</si>
  <si>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</si>
  <si>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</si>
  <si>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</si>
  <si>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</si>
  <si>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</si>
  <si>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</si>
  <si>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</si>
  <si>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</si>
  <si>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</si>
  <si>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</si>
  <si>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</si>
  <si>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</si>
  <si>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</si>
  <si>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</si>
  <si>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</si>
  <si>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</si>
  <si>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</si>
  <si>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</si>
  <si>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</si>
  <si>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</si>
  <si>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</si>
  <si>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</si>
  <si>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</si>
  <si>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</si>
  <si>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</si>
  <si>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</si>
  <si>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</si>
  <si>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</si>
  <si>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</si>
  <si>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</si>
  <si>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</si>
  <si>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</si>
  <si>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</si>
  <si>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</si>
  <si>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</si>
  <si>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</si>
  <si>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</si>
  <si>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</si>
  <si>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</si>
  <si>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</si>
  <si>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</si>
  <si>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</si>
  <si>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</si>
  <si>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</si>
  <si>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</si>
  <si>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</si>
  <si>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</si>
  <si>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</si>
  <si>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</si>
  <si>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</si>
  <si>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</si>
  <si>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</si>
  <si>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</si>
  <si>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</si>
  <si>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</si>
  <si>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</si>
  <si>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</si>
  <si>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</si>
  <si>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</si>
  <si>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</si>
  <si>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</si>
  <si>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</si>
  <si>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</si>
  <si>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</si>
  <si>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</si>
  <si>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</si>
  <si>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</si>
  <si>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</si>
  <si>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</si>
  <si>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</si>
  <si>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</si>
  <si>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</si>
  <si>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</si>
  <si>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</si>
  <si>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</si>
  <si>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</si>
  <si>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</si>
  <si>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</si>
  <si>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</si>
  <si>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</si>
  <si>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</si>
  <si>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</si>
  <si>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</si>
  <si>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</si>
  <si>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</si>
  <si>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</si>
  <si>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</si>
  <si>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</si>
  <si>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</si>
  <si>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</si>
  <si>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</si>
  <si>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</si>
  <si>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</si>
  <si>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</si>
  <si>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</si>
  <si>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</si>
  <si>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</si>
  <si>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</si>
  <si>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</si>
  <si>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</si>
  <si>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</si>
  <si>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</si>
  <si>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</si>
  <si>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</si>
  <si>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</si>
  <si>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</si>
  <si>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</si>
  <si>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</si>
  <si>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</si>
  <si>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</si>
  <si>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</si>
  <si>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</si>
  <si>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</si>
  <si>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</si>
  <si>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</si>
  <si>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</si>
  <si>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</si>
  <si>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</si>
  <si>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</si>
  <si>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</si>
  <si>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</si>
  <si>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</si>
  <si>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</si>
  <si>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</si>
  <si>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</si>
  <si>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</si>
  <si>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</si>
  <si>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</si>
  <si>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</si>
  <si>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</si>
  <si>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</si>
  <si>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</si>
  <si>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</si>
  <si>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</si>
  <si>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</si>
  <si>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</si>
  <si>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</si>
  <si>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</si>
  <si>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</si>
  <si>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</si>
  <si>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</si>
  <si>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</si>
  <si>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</si>
  <si>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</si>
  <si>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</si>
  <si>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</si>
  <si>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</si>
  <si>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</si>
  <si>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</si>
  <si>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</si>
  <si>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</si>
  <si>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</si>
  <si>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</si>
  <si>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</si>
  <si>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</si>
  <si>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</si>
  <si>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</si>
  <si>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</si>
  <si>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</si>
  <si>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</si>
  <si>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</si>
  <si>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</si>
  <si>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</si>
  <si>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</si>
  <si>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</si>
  <si>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</si>
  <si>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</si>
  <si>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</si>
  <si>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</si>
  <si>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</si>
  <si>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</si>
  <si>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</si>
  <si>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</si>
  <si>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</si>
  <si>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</si>
  <si>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</si>
  <si>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</si>
  <si>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</si>
  <si>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</si>
  <si>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</si>
  <si>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</si>
  <si>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</si>
  <si>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</si>
  <si>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</si>
  <si>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</si>
  <si>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</si>
  <si>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</si>
  <si>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</si>
  <si>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</si>
  <si>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</si>
  <si>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</si>
  <si>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</si>
  <si>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</si>
  <si>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</si>
  <si>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</si>
  <si>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</si>
  <si>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</si>
  <si>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</si>
  <si>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</si>
  <si>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</si>
  <si>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</si>
  <si>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</si>
  <si>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</si>
  <si>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</si>
  <si>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</si>
  <si>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</si>
  <si>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</si>
  <si>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</si>
  <si>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</si>
  <si>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</si>
  <si>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</si>
  <si>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</si>
  <si>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</si>
  <si>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</si>
  <si>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</si>
  <si>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</si>
  <si>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</si>
  <si>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</si>
  <si>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</si>
  <si>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</si>
  <si>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</si>
  <si>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</si>
  <si>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</si>
  <si>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</si>
  <si>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</si>
  <si>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</si>
  <si>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</si>
  <si>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</si>
  <si>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</si>
  <si>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</si>
  <si>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</si>
  <si>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</si>
  <si>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</si>
  <si>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</si>
  <si>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</si>
  <si>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</si>
  <si>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</si>
  <si>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</si>
  <si>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</si>
  <si>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</si>
  <si>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</si>
  <si>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</si>
  <si>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</si>
  <si>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</si>
  <si>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</si>
  <si>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</si>
  <si>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</si>
  <si>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</si>
  <si>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</si>
  <si>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</si>
  <si>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</si>
  <si>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</si>
  <si>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</si>
  <si>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</si>
  <si>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</si>
  <si>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</si>
  <si>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</si>
  <si>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</si>
  <si>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</si>
  <si>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</si>
  <si>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</si>
  <si>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</si>
  <si>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</si>
  <si>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</si>
  <si>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</si>
  <si>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</si>
  <si>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</si>
  <si>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</si>
  <si>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</si>
  <si>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</si>
  <si>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</si>
  <si>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</si>
  <si>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</si>
  <si>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</si>
  <si>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</si>
  <si>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</si>
  <si>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</si>
  <si>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</si>
  <si>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</si>
  <si>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</si>
  <si>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</si>
  <si>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</si>
  <si>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</si>
  <si>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</si>
  <si>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</si>
  <si>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</si>
  <si>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</si>
  <si>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</si>
  <si>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</si>
  <si>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</si>
  <si>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</si>
  <si>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</si>
  <si>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</si>
  <si>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</si>
  <si>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</si>
  <si>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</si>
  <si>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</si>
  <si>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</si>
  <si>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</si>
  <si>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</si>
  <si>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</si>
  <si>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</si>
  <si>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</si>
  <si>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</si>
  <si>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</si>
  <si>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</si>
  <si>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</si>
  <si>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</si>
  <si>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</si>
  <si>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</si>
  <si>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</si>
  <si>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</si>
  <si>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</si>
  <si>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</si>
  <si>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</si>
  <si>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</si>
  <si>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</si>
  <si>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</si>
  <si>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</si>
  <si>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</si>
  <si>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</si>
  <si>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</si>
  <si>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</si>
  <si>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</si>
  <si>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</si>
  <si>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</si>
  <si>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</si>
  <si>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</si>
  <si>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</si>
  <si>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</si>
  <si>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</si>
  <si>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</si>
  <si>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</si>
  <si>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</si>
  <si>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</si>
  <si>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</si>
  <si>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</si>
  <si>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</si>
  <si>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</si>
  <si>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</si>
  <si>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</si>
  <si>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</si>
  <si>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</si>
  <si>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</si>
  <si>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</si>
  <si>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</si>
  <si>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</si>
  <si>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</si>
  <si>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</si>
  <si>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</si>
  <si>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</si>
  <si>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</si>
  <si>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</si>
  <si>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</si>
  <si>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</si>
  <si>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</si>
  <si>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</si>
  <si>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</si>
  <si>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</si>
  <si>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</si>
  <si>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</si>
  <si>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</si>
  <si>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</si>
  <si>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</si>
  <si>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</si>
  <si>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</si>
  <si>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</si>
  <si>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</si>
  <si>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</si>
  <si>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</si>
  <si>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</si>
  <si>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</si>
  <si>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</si>
  <si>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</si>
  <si>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</si>
  <si>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</si>
  <si>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</si>
  <si>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</si>
  <si>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</si>
  <si>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</si>
  <si>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</si>
  <si>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</si>
  <si>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</si>
  <si>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</si>
  <si>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</si>
  <si>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</si>
  <si>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</si>
  <si>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</si>
  <si>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</si>
  <si>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</si>
  <si>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</si>
  <si>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</si>
  <si>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</si>
  <si>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</si>
  <si>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</si>
  <si>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</si>
  <si>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</si>
  <si>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</si>
  <si>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</si>
  <si>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</si>
  <si>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</si>
  <si>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</si>
  <si>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</si>
  <si>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</si>
  <si>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</si>
  <si>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</si>
  <si>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</si>
  <si>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</si>
  <si>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</si>
  <si>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</si>
  <si>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</si>
  <si>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</si>
  <si>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</si>
  <si>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</si>
  <si>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</si>
  <si>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</si>
  <si>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</si>
  <si>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</si>
  <si>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</si>
  <si>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</si>
  <si>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</si>
  <si>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</si>
  <si>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</si>
  <si>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</si>
  <si>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</si>
  <si>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</si>
  <si>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</si>
  <si>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</si>
  <si>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</si>
  <si>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</si>
  <si>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</si>
  <si>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</si>
  <si>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</si>
  <si>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</si>
  <si>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</si>
  <si>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</si>
  <si>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</si>
  <si>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</si>
  <si>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</si>
  <si>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</si>
  <si>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</si>
  <si>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</si>
  <si>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</si>
  <si>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</si>
  <si>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</si>
  <si>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</si>
  <si>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</si>
  <si>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</si>
  <si>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</si>
  <si>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</si>
  <si>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</si>
  <si>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</si>
  <si>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</si>
  <si>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</si>
  <si>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</si>
  <si>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</si>
  <si>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</si>
  <si>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</si>
  <si>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</si>
  <si>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</si>
  <si>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</si>
  <si>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</si>
  <si>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</si>
  <si>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</si>
  <si>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</si>
  <si>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</si>
  <si>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</si>
  <si>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</si>
  <si>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</si>
  <si>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</si>
  <si>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</si>
  <si>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</si>
  <si>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</si>
  <si>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</si>
  <si>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</si>
  <si>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</si>
  <si>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</si>
  <si>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</si>
  <si>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</si>
  <si>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</si>
  <si>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</si>
  <si>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</si>
  <si>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</si>
  <si>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</si>
  <si>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</si>
  <si>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</si>
  <si>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</si>
  <si>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</si>
  <si>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</si>
  <si>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</si>
  <si>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</si>
  <si>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</si>
  <si>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</si>
  <si>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</si>
  <si>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</si>
  <si>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</si>
  <si>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</si>
  <si>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</si>
  <si>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</si>
  <si>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</si>
  <si>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</si>
  <si>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</si>
  <si>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</si>
  <si>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</si>
  <si>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</si>
  <si>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</si>
  <si>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</si>
  <si>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</si>
  <si>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</si>
  <si>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</si>
  <si>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</si>
  <si>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</si>
  <si>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</si>
  <si>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</si>
  <si>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</si>
  <si>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</si>
  <si>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</si>
  <si>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</si>
  <si>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</si>
  <si>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</si>
  <si>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</si>
  <si>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</si>
  <si>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</si>
  <si>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</si>
  <si>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</si>
  <si>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</si>
  <si>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</si>
  <si>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</si>
  <si>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</si>
  <si>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</si>
  <si>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</si>
  <si>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</si>
  <si>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</si>
  <si>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</si>
  <si>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</si>
  <si>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</si>
  <si>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</si>
  <si>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</si>
  <si>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</si>
  <si>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</si>
  <si>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</si>
  <si>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</si>
  <si>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</si>
  <si>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</si>
  <si>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</si>
  <si>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</si>
  <si>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</si>
  <si>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</si>
  <si>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</si>
  <si>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</si>
  <si>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</si>
  <si>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</si>
  <si>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</si>
  <si>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</si>
  <si>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</si>
  <si>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</si>
  <si>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</si>
  <si>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</si>
  <si>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</si>
  <si>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</si>
  <si>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</si>
  <si>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</si>
  <si>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</si>
  <si>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</si>
  <si>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</si>
  <si>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</si>
  <si>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</si>
  <si>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</si>
  <si>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</si>
  <si>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</si>
  <si>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</si>
  <si>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</si>
  <si>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</si>
  <si>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</si>
  <si>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</si>
  <si>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</si>
  <si>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</si>
  <si>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</si>
  <si>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</si>
  <si>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</si>
  <si>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</si>
  <si>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</si>
  <si>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</si>
  <si>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</si>
  <si>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</si>
  <si>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</si>
  <si>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</si>
  <si>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</si>
  <si>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</si>
  <si>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</si>
  <si>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</si>
  <si>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</si>
  <si>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</si>
  <si>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</si>
  <si>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</si>
  <si>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</si>
  <si>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</si>
  <si>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</si>
  <si>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</si>
  <si>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</si>
  <si>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</si>
  <si>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</si>
  <si>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</si>
  <si>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</si>
  <si>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</si>
  <si>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</si>
  <si>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</si>
  <si>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</si>
  <si>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</si>
  <si>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</si>
  <si>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</si>
  <si>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</si>
  <si>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</si>
  <si>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</si>
  <si>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</si>
  <si>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</si>
  <si>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</si>
  <si>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</si>
  <si>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</si>
  <si>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</si>
  <si>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</si>
  <si>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</si>
  <si>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</si>
  <si>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</si>
  <si>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</si>
  <si>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</si>
  <si>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</si>
  <si>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</si>
  <si>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</si>
  <si>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</si>
  <si>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</si>
  <si>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</si>
  <si>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</si>
  <si>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</si>
  <si>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</si>
  <si>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</si>
  <si>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</si>
  <si>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</si>
  <si>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</si>
  <si>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</si>
  <si>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</si>
  <si>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</si>
  <si>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</si>
  <si>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</si>
  <si>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</si>
  <si>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</si>
  <si>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</si>
  <si>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</si>
  <si>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</si>
  <si>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</si>
  <si>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</si>
  <si>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</si>
  <si>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</si>
  <si>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</si>
  <si>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</si>
  <si>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</si>
  <si>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</si>
  <si>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</si>
  <si>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</si>
  <si>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</si>
  <si>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</si>
  <si>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</si>
  <si>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</si>
  <si>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</si>
  <si>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</si>
  <si>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</si>
  <si>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</si>
  <si>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</si>
  <si>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</si>
  <si>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</si>
  <si>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</si>
  <si>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</si>
  <si>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</si>
  <si>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</si>
  <si>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</si>
  <si>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</si>
  <si>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</si>
  <si>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</si>
  <si>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</si>
  <si>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</si>
  <si>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</si>
  <si>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</si>
  <si>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</si>
  <si>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</si>
  <si>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</si>
  <si>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</si>
  <si>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</si>
  <si>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</si>
  <si>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</si>
  <si>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</si>
  <si>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</si>
  <si>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</si>
  <si>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</si>
  <si>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</si>
  <si>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</si>
  <si>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</si>
  <si>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</si>
  <si>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</si>
  <si>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</si>
  <si>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</si>
  <si>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</si>
  <si>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</si>
  <si>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</si>
  <si>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</si>
  <si>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</si>
  <si>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</si>
  <si>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</si>
  <si>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</si>
  <si>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</si>
  <si>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</si>
  <si>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</si>
  <si>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</si>
  <si>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</si>
  <si>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</si>
  <si>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</si>
  <si>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</si>
  <si>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</si>
  <si>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</si>
  <si>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</si>
  <si>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</si>
  <si>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</si>
  <si>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</si>
  <si>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</si>
  <si>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</si>
  <si>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</si>
  <si>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</si>
  <si>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</si>
  <si>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</si>
  <si>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</si>
  <si>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</si>
  <si>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</si>
  <si>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</si>
  <si>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</si>
  <si>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</si>
  <si>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</si>
  <si>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</si>
  <si>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</si>
  <si>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</si>
  <si>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</si>
  <si>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</si>
  <si>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</si>
  <si>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</si>
  <si>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</si>
  <si>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</si>
  <si>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</si>
  <si>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</si>
  <si>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</si>
  <si>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</si>
  <si>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</si>
  <si>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</si>
  <si>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</si>
  <si>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</si>
  <si>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</si>
  <si>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</si>
  <si>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</si>
  <si>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</si>
  <si>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</si>
  <si>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</si>
  <si>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</si>
  <si>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</si>
  <si>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</si>
  <si>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</si>
  <si>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</si>
  <si>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</si>
  <si>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</si>
  <si>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</si>
  <si>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</si>
  <si>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</si>
  <si>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</si>
  <si>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</si>
  <si>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</si>
  <si>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</si>
  <si>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</si>
  <si>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</si>
  <si>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</si>
  <si>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</si>
  <si>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</si>
  <si>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</si>
  <si>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</si>
  <si>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</si>
  <si>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</si>
  <si>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</si>
  <si>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</si>
  <si>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</si>
  <si>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</si>
  <si>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</si>
  <si>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</si>
  <si>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</si>
  <si>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</si>
  <si>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</si>
  <si>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</si>
  <si>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</si>
  <si>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</si>
  <si>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</si>
  <si>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</si>
  <si>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</si>
  <si>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</si>
  <si>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</si>
  <si>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</si>
  <si>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</si>
  <si>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</si>
  <si>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</si>
  <si>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</si>
  <si>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</si>
  <si>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</si>
  <si>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</si>
  <si>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</si>
  <si>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</si>
  <si>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</si>
  <si>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</si>
  <si>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</si>
  <si>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</si>
  <si>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</si>
  <si>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</si>
  <si>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</si>
  <si>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</si>
  <si>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</si>
  <si>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</si>
  <si>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</si>
  <si>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</si>
  <si>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</si>
  <si>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</si>
  <si>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</si>
  <si>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</si>
  <si>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</si>
  <si>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</si>
  <si>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</si>
  <si>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</si>
  <si>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</si>
  <si>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</si>
  <si>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</si>
  <si>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</si>
  <si>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</si>
  <si>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</si>
  <si>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</si>
  <si>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</si>
  <si>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</si>
  <si>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</si>
  <si>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</si>
  <si>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</si>
  <si>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</si>
  <si>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</si>
  <si>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</si>
  <si>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</si>
  <si>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</si>
  <si>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</si>
  <si>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</si>
  <si>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</si>
  <si>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</si>
  <si>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</si>
  <si>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</si>
  <si>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</si>
  <si>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</si>
  <si>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</si>
  <si>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</si>
  <si>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</si>
  <si>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</si>
  <si>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</si>
  <si>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</si>
  <si>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</si>
  <si>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</si>
  <si>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</si>
  <si>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</si>
  <si>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</si>
  <si>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</si>
  <si>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</si>
  <si>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</si>
  <si>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</si>
  <si>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</si>
  <si>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</si>
  <si>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</si>
  <si>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</si>
  <si>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</si>
  <si>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</si>
  <si>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</si>
  <si>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</si>
  <si>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</si>
  <si>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</si>
  <si>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</si>
  <si>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</si>
  <si>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</si>
  <si>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</si>
  <si>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</si>
  <si>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</si>
  <si>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</si>
  <si>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</si>
  <si>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</si>
  <si>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</si>
  <si>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</si>
  <si>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</si>
  <si>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</si>
  <si>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</si>
  <si>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</si>
  <si>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</si>
  <si>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</si>
  <si>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</si>
  <si>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</si>
  <si>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</si>
  <si>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</si>
  <si>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</si>
  <si>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</si>
  <si>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</si>
  <si>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</si>
  <si>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</si>
  <si>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</si>
  <si>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</si>
  <si>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</si>
  <si>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</si>
  <si>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</si>
  <si>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</si>
  <si>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</si>
  <si>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</si>
  <si>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</si>
  <si>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</si>
  <si>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</si>
  <si>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</si>
  <si>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</si>
  <si>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</si>
  <si>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</si>
  <si>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</si>
  <si>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</si>
  <si>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</si>
  <si>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</si>
  <si>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</si>
  <si>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</si>
  <si>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</si>
  <si>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</si>
  <si>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</si>
  <si>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</si>
  <si>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</si>
  <si>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</si>
  <si>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</si>
  <si>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</si>
  <si>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</si>
  <si>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</si>
  <si>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</si>
  <si>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</si>
  <si>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</si>
  <si>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</si>
  <si>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</si>
  <si>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</si>
  <si>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</si>
  <si>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</si>
  <si>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</si>
  <si>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</si>
  <si>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</si>
  <si>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</si>
  <si>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</si>
  <si>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</si>
  <si>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</si>
  <si>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</si>
  <si>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</si>
  <si>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</si>
  <si>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</si>
  <si>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</si>
  <si>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</si>
  <si>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</si>
  <si>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</si>
  <si>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</si>
  <si>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</si>
  <si>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</si>
  <si>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</si>
  <si>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</si>
  <si>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</si>
  <si>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</si>
  <si>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</si>
  <si>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</si>
  <si>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</si>
  <si>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</si>
  <si>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</si>
  <si>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</si>
  <si>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</si>
  <si>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</si>
  <si>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</si>
  <si>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</si>
  <si>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</si>
  <si>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</si>
  <si>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</si>
  <si>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</si>
  <si>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</si>
  <si>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</si>
  <si>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</si>
  <si>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</si>
  <si>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</si>
  <si>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</si>
  <si>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</si>
  <si>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</si>
  <si>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</si>
  <si>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</si>
  <si>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</si>
  <si>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</si>
  <si>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</si>
  <si>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</si>
  <si>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</si>
  <si>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</si>
  <si>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</si>
  <si>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</si>
  <si>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</si>
  <si>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</si>
  <si>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</si>
  <si>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</si>
  <si>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</si>
  <si>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</si>
  <si>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</si>
  <si>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</si>
  <si>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</si>
  <si>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</si>
  <si>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</si>
  <si>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</si>
  <si>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</si>
  <si>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</si>
  <si>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</si>
  <si>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</si>
  <si>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</si>
  <si>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</si>
  <si>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</si>
  <si>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</si>
  <si>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</si>
  <si>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</si>
  <si>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</si>
  <si>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</si>
  <si>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</si>
  <si>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</si>
  <si>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</si>
  <si>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</si>
  <si>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</si>
  <si>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</si>
  <si>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</si>
  <si>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</si>
  <si>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</si>
  <si>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</si>
  <si>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</si>
  <si>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</si>
  <si>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</si>
  <si>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</si>
  <si>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</si>
  <si>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</si>
  <si>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</si>
  <si>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</si>
  <si>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</si>
  <si>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</si>
  <si>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</si>
  <si>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</si>
  <si>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</si>
  <si>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</si>
  <si>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</si>
  <si>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</si>
  <si>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</si>
  <si>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</si>
  <si>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</si>
  <si>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</si>
  <si>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</si>
  <si>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</si>
  <si>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</si>
  <si>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</si>
  <si>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</si>
  <si>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</si>
  <si>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</si>
  <si>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</si>
  <si>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</si>
  <si>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</si>
  <si>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</si>
  <si>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</si>
  <si>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</si>
  <si>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</si>
  <si>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</si>
  <si>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</si>
  <si>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</si>
  <si>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</si>
  <si>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</si>
  <si>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</si>
  <si>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</si>
  <si>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</si>
  <si>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</si>
  <si>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</si>
  <si>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</si>
  <si>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</si>
  <si>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</si>
  <si>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</si>
  <si>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</si>
  <si>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</si>
  <si>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</si>
  <si>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</si>
  <si>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</si>
  <si>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</si>
  <si>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</si>
  <si>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</si>
  <si>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</si>
  <si>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</si>
  <si>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</si>
  <si>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</si>
  <si>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</si>
  <si>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</si>
  <si>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</si>
  <si>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</si>
  <si>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</si>
  <si>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</si>
  <si>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</si>
  <si>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</si>
  <si>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</si>
  <si>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</si>
  <si>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</si>
  <si>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</si>
  <si>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</si>
  <si>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</si>
  <si>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</si>
  <si>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</si>
  <si>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</si>
  <si>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</si>
  <si>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</si>
  <si>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</si>
  <si>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</si>
  <si>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</si>
  <si>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</si>
  <si>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</si>
  <si>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</si>
  <si>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</si>
  <si>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</si>
  <si>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</si>
  <si>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</si>
  <si>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</si>
  <si>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</si>
  <si>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</si>
  <si>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</si>
  <si>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</si>
  <si>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</si>
  <si>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</si>
  <si>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</si>
  <si>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</si>
  <si>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</si>
  <si>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</si>
  <si>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</si>
  <si>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</si>
  <si>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</si>
  <si>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</si>
  <si>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</si>
  <si>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</si>
  <si>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</si>
  <si>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</si>
  <si>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</si>
  <si>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</si>
  <si>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</si>
  <si>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</si>
  <si>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</si>
  <si>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</si>
  <si>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</si>
  <si>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</si>
  <si>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</si>
  <si>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</si>
  <si>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</si>
  <si>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</si>
  <si>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</si>
  <si>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</si>
  <si>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</si>
  <si>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</si>
  <si>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</si>
  <si>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</si>
  <si>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</si>
  <si>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</si>
  <si>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</si>
  <si>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</si>
  <si>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</si>
  <si>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</si>
  <si>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</si>
  <si>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</si>
  <si>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</si>
  <si>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</si>
  <si>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</si>
  <si>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</si>
  <si>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</si>
  <si>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</si>
  <si>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</si>
  <si>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</si>
  <si>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</si>
  <si>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</si>
  <si>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</si>
  <si>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</si>
  <si>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</si>
  <si>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</si>
  <si>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</si>
  <si>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</si>
  <si>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</si>
  <si>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</si>
  <si>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</si>
  <si>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</si>
  <si>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</si>
  <si>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</si>
  <si>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</si>
  <si>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</si>
  <si>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</si>
  <si>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</si>
  <si>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</si>
  <si>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</si>
  <si>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</si>
  <si>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</si>
  <si>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</si>
  <si>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</si>
  <si>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</si>
  <si>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</si>
  <si>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</si>
  <si>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</si>
  <si>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</si>
  <si>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</si>
  <si>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</si>
  <si>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</si>
  <si>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</si>
  <si>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</si>
  <si>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</si>
  <si>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</si>
  <si>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</si>
  <si>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</si>
  <si>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</si>
  <si>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</si>
  <si>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</si>
  <si>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</si>
  <si>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</si>
  <si>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</si>
  <si>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</si>
  <si>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</si>
  <si>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</si>
  <si>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</si>
  <si>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</si>
  <si>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</si>
  <si>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</si>
  <si>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</si>
  <si>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</si>
  <si>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</si>
  <si>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</si>
  <si>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</si>
  <si>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</si>
  <si>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</si>
  <si>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</si>
  <si>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</si>
  <si>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</si>
  <si>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</si>
  <si>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</si>
  <si>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</si>
  <si>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</si>
  <si>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</si>
  <si>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</si>
  <si>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</si>
  <si>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</si>
  <si>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</si>
  <si>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</si>
  <si>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</si>
  <si>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</si>
  <si>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</si>
  <si>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</si>
  <si>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</si>
  <si>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</si>
  <si>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</si>
  <si>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</si>
  <si>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</si>
  <si>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</si>
  <si>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</si>
  <si>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</si>
  <si>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</si>
  <si>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</si>
  <si>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</si>
  <si>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</si>
  <si>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</si>
  <si>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</si>
  <si>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</si>
  <si>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</si>
  <si>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</si>
  <si>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</si>
  <si>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</si>
  <si>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</si>
  <si>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</si>
  <si>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</si>
  <si>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</si>
  <si>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</si>
  <si>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</si>
  <si>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</si>
  <si>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</si>
  <si>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</si>
  <si>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</si>
  <si>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</si>
  <si>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</si>
  <si>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</si>
  <si>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</si>
  <si>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</si>
  <si>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</si>
  <si>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</si>
  <si>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</si>
  <si>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</si>
  <si>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</si>
  <si>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</si>
  <si>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</si>
  <si>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</si>
  <si>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</si>
  <si>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</si>
  <si>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</si>
  <si>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</si>
  <si>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</si>
  <si>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</si>
  <si>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</si>
  <si>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</si>
  <si>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</si>
  <si>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</si>
  <si>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</si>
  <si>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</si>
  <si>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</si>
  <si>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</si>
  <si>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</si>
  <si>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</si>
  <si>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</si>
  <si>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</si>
  <si>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</si>
  <si>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</si>
  <si>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</si>
  <si>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</si>
  <si>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</si>
  <si>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</si>
  <si>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</si>
  <si>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</si>
  <si>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</si>
  <si>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</si>
  <si>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</si>
  <si>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</si>
  <si>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</si>
  <si>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</si>
  <si>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</si>
  <si>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</si>
  <si>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</si>
  <si>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</si>
  <si>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</si>
  <si>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</si>
  <si>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</si>
  <si>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</si>
  <si>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</si>
  <si>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</si>
  <si>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</si>
  <si>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</si>
  <si>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</si>
  <si>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</si>
  <si>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</si>
  <si>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</si>
  <si>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</si>
  <si>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</si>
  <si>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</si>
  <si>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</si>
  <si>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</si>
  <si>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</si>
  <si>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</si>
  <si>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</si>
  <si>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</si>
  <si>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</si>
  <si>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</si>
  <si>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</si>
  <si>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</si>
  <si>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</si>
  <si>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</si>
  <si>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</si>
  <si>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</si>
  <si>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</si>
  <si>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</si>
  <si>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</si>
  <si>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</si>
  <si>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</si>
  <si>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</si>
  <si>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</si>
  <si>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</si>
  <si>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</si>
  <si>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</si>
  <si>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</si>
  <si>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</si>
  <si>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</si>
  <si>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</si>
  <si>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</si>
  <si>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</si>
  <si>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</si>
  <si>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</si>
  <si>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</si>
  <si>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</si>
  <si>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</si>
  <si>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</si>
  <si>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</si>
  <si>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</si>
  <si>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</si>
  <si>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</si>
  <si>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</si>
  <si>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</si>
  <si>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</si>
  <si>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</si>
  <si>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</si>
  <si>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</si>
  <si>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</si>
  <si>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</si>
  <si>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</si>
  <si>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</si>
  <si>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</si>
  <si>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</si>
  <si>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</si>
  <si>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</si>
  <si>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</si>
  <si>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</si>
  <si>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</si>
  <si>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</si>
  <si>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</si>
  <si>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</si>
  <si>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</si>
  <si>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</si>
  <si>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</si>
  <si>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</si>
  <si>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</si>
  <si>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</si>
  <si>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</si>
  <si>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</si>
  <si>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</si>
  <si>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</si>
  <si>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</si>
  <si>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</si>
  <si>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</si>
  <si>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</si>
  <si>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</si>
  <si>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</si>
  <si>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</si>
  <si>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</si>
  <si>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</si>
  <si>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</si>
  <si>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</si>
  <si>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</si>
  <si>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</si>
  <si>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</si>
  <si>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</si>
  <si>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</si>
  <si>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</si>
  <si>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</si>
  <si>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</si>
  <si>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</si>
  <si>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</si>
  <si>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</si>
  <si>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</si>
  <si>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</si>
  <si>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</si>
  <si>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</si>
  <si>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</si>
  <si>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</si>
  <si>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</si>
  <si>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</si>
  <si>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</si>
  <si>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</si>
  <si>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</si>
  <si>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</si>
  <si>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</si>
  <si>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</si>
  <si>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</si>
  <si>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</si>
  <si>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</si>
  <si>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</si>
  <si>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</si>
  <si>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</si>
  <si>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</si>
  <si>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</si>
  <si>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</si>
  <si>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</si>
  <si>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</si>
  <si>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</si>
  <si>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</si>
  <si>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</si>
  <si>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</si>
  <si>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</si>
  <si>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</si>
  <si>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</si>
  <si>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</si>
  <si>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</si>
  <si>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</si>
  <si>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</si>
  <si>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</si>
  <si>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</si>
  <si>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</si>
  <si>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</si>
  <si>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</si>
  <si>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</si>
  <si>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</si>
  <si>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</si>
  <si>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</si>
  <si>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</si>
  <si>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</si>
  <si>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</si>
  <si>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</si>
  <si>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</si>
  <si>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</si>
  <si>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</si>
  <si>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</si>
  <si>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</si>
  <si>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</si>
  <si>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</si>
  <si>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</si>
  <si>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</si>
  <si>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</si>
  <si>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</si>
  <si>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</si>
  <si>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</si>
  <si>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</si>
  <si>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</si>
  <si>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</si>
  <si>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</si>
  <si>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</si>
  <si>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</si>
  <si>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</si>
  <si>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</si>
  <si>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</si>
  <si>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</si>
  <si>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</si>
  <si>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</si>
  <si>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</si>
  <si>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</si>
  <si>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</si>
  <si>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</si>
  <si>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</si>
  <si>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</si>
  <si>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</si>
  <si>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</si>
  <si>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</si>
  <si>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</si>
  <si>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</si>
  <si>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</si>
  <si>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</si>
  <si>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</si>
  <si>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</si>
  <si>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</si>
  <si>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</si>
  <si>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</si>
  <si>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</si>
  <si>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</si>
  <si>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</si>
  <si>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</si>
  <si>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</si>
  <si>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</si>
  <si>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</si>
  <si>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</si>
  <si>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</si>
  <si>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</si>
  <si>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</si>
  <si>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</si>
  <si>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</si>
  <si>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</si>
  <si>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</si>
  <si>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</si>
  <si>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</si>
  <si>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</si>
  <si>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</si>
  <si>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</si>
  <si>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</si>
  <si>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</si>
  <si>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</si>
  <si>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</si>
  <si>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</si>
  <si>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</si>
  <si>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</si>
  <si>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</si>
  <si>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</si>
  <si>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</si>
  <si>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</si>
  <si>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</si>
  <si>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</si>
  <si>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</si>
  <si>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</si>
  <si>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</si>
  <si>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</si>
  <si>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</si>
  <si>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</si>
  <si>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</si>
  <si>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</si>
  <si>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</si>
  <si>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</si>
  <si>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</si>
  <si>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</si>
  <si>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</si>
  <si>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</si>
  <si>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</si>
  <si>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</si>
  <si>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</si>
  <si>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</si>
  <si>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</si>
  <si>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</si>
  <si>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</si>
  <si>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</si>
  <si>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</si>
  <si>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</si>
  <si>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</si>
  <si>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</si>
  <si>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</si>
  <si>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</si>
  <si>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</si>
  <si>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</si>
  <si>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</si>
  <si>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</si>
  <si>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</si>
  <si>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</si>
  <si>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</si>
  <si>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</si>
  <si>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</si>
  <si>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</si>
  <si>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</si>
  <si>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</si>
  <si>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</si>
  <si>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</si>
  <si>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</si>
  <si>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</si>
  <si>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</si>
  <si>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</si>
  <si>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</si>
  <si>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</si>
  <si>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</si>
  <si>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</si>
  <si>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</si>
  <si>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</si>
  <si>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</si>
  <si>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</si>
  <si>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</si>
  <si>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</si>
  <si>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</si>
  <si>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</si>
  <si>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</si>
  <si>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</si>
  <si>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</si>
  <si>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</si>
  <si>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</si>
  <si>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</si>
  <si>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</si>
  <si>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</si>
  <si>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</si>
  <si>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</si>
  <si>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</si>
  <si>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</si>
  <si>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</si>
  <si>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</si>
  <si>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</si>
  <si>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</si>
  <si>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</si>
  <si>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</si>
  <si>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</si>
  <si>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</si>
  <si>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</si>
  <si>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</si>
  <si>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</si>
  <si>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</si>
  <si>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</si>
  <si>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</si>
  <si>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</si>
  <si>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</si>
  <si>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</si>
  <si>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</si>
  <si>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</si>
  <si>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</si>
  <si>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</si>
  <si>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</si>
  <si>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</si>
  <si>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</si>
  <si>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</si>
  <si>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</si>
  <si>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</si>
  <si>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</si>
  <si>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</si>
  <si>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</si>
  <si>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</si>
  <si>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</si>
  <si>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</si>
  <si>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</si>
  <si>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</si>
  <si>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</si>
  <si>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</si>
  <si>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</si>
  <si>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</si>
  <si>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</si>
  <si>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</si>
  <si>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</si>
  <si>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</si>
  <si>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</si>
  <si>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</si>
  <si>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</si>
  <si>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</si>
  <si>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</si>
  <si>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</si>
  <si>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</si>
  <si>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</si>
  <si>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</si>
  <si>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</si>
  <si>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</si>
  <si>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</si>
  <si>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</si>
  <si>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</si>
  <si>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</si>
  <si>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</si>
  <si>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</si>
  <si>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</si>
  <si>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</si>
  <si>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</si>
  <si>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</si>
  <si>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</si>
  <si>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</si>
  <si>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</si>
  <si>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</si>
  <si>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</si>
  <si>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</si>
  <si>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</si>
  <si>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</si>
  <si>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</si>
  <si>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</si>
  <si>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</si>
  <si>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</si>
  <si>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</si>
  <si>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</si>
  <si>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</si>
  <si>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</si>
  <si>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</si>
  <si>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</si>
  <si>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</si>
  <si>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</si>
  <si>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</si>
  <si>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</si>
  <si>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</si>
  <si>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</si>
  <si>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</si>
  <si>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</si>
  <si>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</si>
  <si>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</si>
  <si>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</si>
  <si>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</si>
  <si>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</si>
  <si>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</si>
  <si>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</si>
  <si>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</si>
  <si>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</si>
  <si>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</si>
  <si>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</si>
  <si>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</si>
  <si>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</si>
  <si>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</si>
  <si>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</si>
  <si>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</si>
  <si>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</si>
  <si>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</si>
  <si>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</si>
  <si>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</si>
  <si>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</si>
  <si>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</si>
  <si>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</si>
  <si>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</si>
  <si>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</si>
  <si>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</si>
  <si>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</si>
  <si>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</si>
  <si>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</si>
  <si>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</si>
  <si>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</si>
  <si>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</si>
  <si>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</si>
  <si>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</si>
  <si>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</si>
  <si>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</si>
  <si>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</si>
  <si>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</si>
  <si>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</si>
  <si>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</si>
  <si>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</si>
  <si>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</si>
  <si>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</si>
  <si>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</si>
  <si>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</si>
  <si>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</si>
  <si>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</si>
  <si>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</si>
  <si>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</si>
  <si>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</si>
  <si>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</si>
  <si>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</si>
  <si>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</si>
  <si>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</si>
  <si>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</si>
  <si>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</si>
  <si>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</si>
  <si>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</si>
  <si>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</si>
  <si>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</si>
  <si>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</si>
  <si>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</si>
  <si>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</si>
  <si>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</si>
  <si>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</si>
  <si>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</si>
  <si>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</si>
  <si>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</si>
  <si>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</si>
  <si>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</si>
  <si>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</si>
  <si>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</si>
  <si>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</si>
  <si>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</si>
  <si>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</si>
  <si>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</si>
  <si>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</si>
  <si>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</si>
  <si>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</si>
  <si>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</si>
  <si>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</si>
  <si>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</si>
  <si>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</si>
  <si>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</si>
  <si>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</si>
  <si>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</si>
  <si>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</si>
  <si>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</si>
  <si>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</si>
  <si>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</si>
  <si>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</si>
  <si>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</si>
  <si>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</si>
  <si>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</si>
  <si>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</si>
  <si>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</si>
  <si>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</si>
  <si>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</si>
  <si>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</si>
  <si>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</si>
  <si>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</si>
  <si>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</si>
  <si>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</si>
  <si>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</si>
  <si>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</si>
  <si>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</si>
  <si>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</si>
  <si>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</si>
  <si>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</si>
  <si>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</si>
  <si>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</si>
  <si>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</si>
  <si>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</si>
  <si>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</si>
  <si>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</si>
  <si>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</si>
  <si>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</si>
  <si>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</si>
  <si>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</si>
  <si>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</si>
  <si>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</si>
  <si>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</si>
  <si>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</si>
  <si>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</si>
  <si>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</si>
  <si>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</si>
  <si>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</si>
  <si>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</si>
  <si>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</si>
  <si>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</si>
  <si>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</si>
  <si>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</si>
  <si>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</si>
  <si>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</si>
  <si>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</si>
  <si>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</si>
  <si>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</si>
  <si>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</si>
  <si>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</si>
  <si>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</si>
  <si>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</si>
  <si>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</si>
  <si>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</si>
  <si>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</si>
  <si>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</si>
  <si>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</si>
  <si>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</si>
  <si>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</si>
  <si>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</si>
  <si>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</si>
  <si>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</si>
  <si>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</si>
  <si>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</si>
  <si>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</si>
  <si>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</si>
  <si>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</si>
  <si>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</si>
  <si>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</si>
  <si>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</si>
  <si>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</si>
  <si>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</si>
  <si>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</si>
  <si>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</si>
  <si>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</si>
  <si>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</si>
  <si>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</si>
  <si>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</si>
  <si>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</si>
  <si>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</si>
  <si>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</si>
  <si>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</si>
  <si>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</si>
  <si>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</si>
  <si>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</si>
  <si>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</si>
  <si>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</si>
  <si>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</si>
  <si>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</si>
  <si>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</si>
  <si>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</si>
  <si>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</si>
  <si>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</si>
  <si>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</si>
  <si>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</si>
  <si>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</si>
  <si>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</si>
  <si>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</si>
  <si>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</si>
  <si>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</si>
  <si>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</si>
  <si>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</si>
  <si>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</si>
  <si>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</si>
  <si>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</si>
  <si>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</si>
  <si>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</si>
  <si>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</si>
  <si>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</si>
  <si>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</si>
  <si>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</si>
  <si>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</si>
  <si>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</si>
  <si>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</si>
  <si>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</si>
  <si>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</si>
  <si>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</si>
  <si>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</si>
  <si>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</si>
  <si>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</si>
  <si>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</si>
  <si>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</si>
  <si>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</si>
  <si>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</si>
  <si>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</si>
  <si>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</si>
  <si>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</si>
  <si>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</si>
  <si>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</si>
  <si>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</si>
  <si>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</si>
  <si>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</si>
  <si>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</si>
  <si>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</si>
  <si>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</si>
  <si>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</si>
  <si>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</si>
  <si>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</si>
  <si>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</si>
  <si>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</si>
  <si>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</si>
  <si>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</si>
  <si>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</si>
  <si>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</si>
  <si>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</si>
  <si>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</si>
  <si>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</si>
  <si>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</si>
  <si>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</si>
  <si>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</si>
  <si>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</si>
  <si>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</si>
  <si>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</si>
  <si>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</si>
  <si>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</si>
  <si>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</si>
  <si>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</si>
  <si>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</si>
  <si>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</si>
  <si>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</si>
  <si>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</si>
  <si>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</si>
  <si>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</si>
  <si>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</si>
  <si>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</si>
  <si>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</si>
  <si>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</si>
  <si>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</si>
  <si>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</si>
  <si>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</si>
  <si>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</si>
  <si>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</si>
  <si>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</si>
  <si>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</si>
  <si>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</si>
  <si>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</si>
  <si>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</si>
  <si>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</si>
  <si>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</si>
  <si>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</si>
  <si>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</si>
  <si>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</si>
  <si>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</si>
  <si>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</si>
  <si>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</si>
  <si>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</si>
  <si>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</si>
  <si>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</si>
  <si>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</si>
  <si>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</si>
  <si>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</si>
  <si>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</si>
  <si>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</si>
  <si>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</si>
  <si>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</si>
  <si>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</si>
  <si>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</si>
  <si>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</si>
  <si>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</si>
  <si>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</si>
  <si>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</si>
  <si>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</si>
  <si>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</si>
  <si>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</si>
  <si>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</si>
  <si>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</si>
  <si>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</si>
  <si>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</si>
  <si>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</si>
  <si>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</si>
  <si>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</si>
  <si>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</si>
  <si>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</si>
  <si>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</si>
  <si>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</si>
  <si>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</si>
  <si>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</si>
  <si>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</si>
  <si>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</si>
  <si>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</si>
  <si>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</si>
  <si>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</si>
  <si>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</si>
  <si>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</si>
  <si>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</si>
  <si>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</si>
  <si>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</si>
  <si>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</si>
  <si>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</si>
  <si>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</si>
  <si>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</si>
  <si>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</si>
  <si>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</si>
  <si>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</si>
  <si>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</si>
  <si>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</si>
  <si>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</si>
  <si>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</si>
  <si>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</si>
  <si>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</si>
  <si>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</si>
  <si>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</si>
  <si>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</si>
  <si>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</si>
  <si>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</si>
  <si>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</si>
  <si>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</si>
  <si>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</si>
  <si>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</si>
  <si>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</si>
  <si>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</si>
  <si>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</si>
  <si>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</si>
  <si>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</si>
  <si>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</si>
  <si>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</si>
  <si>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</si>
  <si>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</si>
  <si>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</si>
  <si>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</si>
  <si>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</si>
  <si>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</si>
  <si>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</si>
  <si>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</si>
  <si>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</si>
  <si>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</si>
  <si>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</si>
  <si>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</si>
  <si>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</si>
  <si>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</si>
  <si>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</si>
  <si>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</si>
  <si>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</si>
  <si>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</si>
  <si>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</si>
  <si>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</si>
  <si>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</si>
  <si>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</si>
  <si>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</si>
  <si>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</si>
  <si>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</si>
  <si>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</si>
  <si>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</si>
  <si>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</si>
  <si>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</si>
  <si>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</si>
  <si>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</si>
  <si>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</si>
  <si>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</si>
  <si>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</si>
  <si>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</si>
  <si>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</si>
  <si>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</si>
  <si>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</si>
  <si>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</si>
  <si>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</si>
  <si>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</si>
  <si>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</si>
  <si>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</si>
  <si>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</si>
  <si>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</si>
  <si>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</si>
  <si>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</si>
  <si>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</si>
  <si>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</si>
  <si>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</si>
  <si>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</si>
  <si>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</si>
  <si>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</si>
  <si>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</si>
  <si>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</si>
  <si>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</si>
  <si>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</si>
  <si>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</si>
  <si>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</si>
  <si>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</si>
  <si>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</si>
  <si>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</si>
  <si>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</si>
  <si>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</si>
  <si>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</si>
  <si>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</si>
  <si>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</si>
  <si>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</si>
  <si>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</si>
  <si>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</si>
  <si>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</si>
  <si>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</si>
  <si>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</si>
  <si>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</si>
  <si>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</si>
  <si>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</si>
  <si>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</si>
  <si>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</si>
  <si>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</si>
  <si>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</si>
  <si>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</si>
  <si>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</si>
  <si>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</si>
  <si>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</si>
  <si>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</si>
  <si>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</si>
  <si>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</si>
  <si>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</si>
  <si>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</si>
  <si>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</si>
  <si>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</si>
  <si>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</si>
  <si>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</si>
  <si>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</si>
  <si>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</si>
  <si>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</si>
  <si>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</si>
  <si>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</si>
  <si>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</si>
  <si>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</si>
  <si>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</si>
  <si>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</si>
  <si>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</si>
  <si>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</si>
  <si>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</si>
  <si>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</si>
  <si>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</si>
  <si>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</si>
  <si>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</si>
  <si>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</si>
  <si>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</si>
  <si>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</si>
  <si>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</si>
  <si>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</si>
  <si>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</si>
  <si>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</si>
  <si>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</si>
  <si>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</si>
  <si>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</si>
  <si>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</si>
  <si>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</si>
  <si>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</si>
  <si>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</si>
  <si>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</si>
  <si>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</si>
  <si>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</si>
  <si>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</si>
  <si>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</si>
  <si>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</si>
  <si>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</si>
  <si>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</si>
  <si>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</si>
  <si>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</si>
  <si>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</si>
  <si>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</si>
  <si>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</si>
  <si>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</si>
  <si>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</si>
  <si>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</si>
  <si>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</si>
  <si>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</si>
  <si>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</si>
  <si>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</si>
  <si>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</si>
  <si>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</si>
  <si>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</si>
  <si>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</si>
  <si>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</si>
  <si>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</si>
  <si>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</si>
  <si>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</si>
  <si>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</si>
  <si>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</si>
  <si>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</si>
  <si>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</si>
  <si>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</si>
  <si>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</si>
  <si>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</si>
  <si>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</si>
  <si>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</si>
  <si>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</si>
  <si>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</si>
  <si>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</si>
  <si>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</si>
  <si>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</si>
  <si>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</si>
  <si>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</si>
  <si>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</si>
  <si>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</si>
  <si>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</si>
  <si>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</si>
  <si>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</si>
  <si>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</si>
  <si>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</si>
  <si>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</si>
  <si>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</si>
  <si>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</si>
  <si>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</si>
  <si>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</si>
  <si>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</si>
  <si>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</si>
  <si>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</si>
  <si>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</si>
  <si>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</si>
  <si>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</si>
  <si>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</si>
  <si>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</si>
  <si>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</si>
  <si>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</si>
  <si>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</si>
  <si>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</si>
  <si>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</si>
  <si>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</si>
  <si>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</si>
  <si>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</si>
  <si>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</si>
  <si>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</si>
  <si>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</si>
  <si>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</si>
  <si>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</si>
  <si>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</si>
  <si>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</si>
  <si>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</si>
  <si>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</si>
  <si>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</si>
  <si>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</si>
  <si>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</si>
  <si>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</si>
  <si>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</si>
  <si>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</si>
  <si>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</si>
  <si>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</si>
  <si>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</si>
  <si>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</si>
  <si>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</si>
  <si>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</si>
  <si>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</si>
  <si>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</si>
  <si>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</si>
  <si>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</si>
  <si>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</si>
  <si>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</si>
  <si>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</si>
  <si>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</si>
  <si>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</si>
  <si>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</si>
  <si>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</si>
  <si>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</si>
  <si>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</si>
  <si>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</si>
  <si>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</si>
  <si>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</si>
  <si>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</si>
  <si>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</si>
  <si>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</si>
  <si>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</si>
  <si>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</si>
  <si>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</si>
  <si>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</si>
  <si>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</si>
  <si>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</si>
  <si>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</si>
  <si>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</si>
  <si>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</si>
  <si>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</si>
  <si>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</si>
  <si>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</si>
  <si>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</si>
  <si>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</si>
  <si>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</si>
  <si>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</si>
  <si>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</si>
  <si>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</si>
  <si>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</si>
  <si>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</si>
  <si>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</si>
  <si>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</si>
  <si>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</si>
  <si>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</si>
  <si>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</si>
  <si>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</si>
  <si>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</si>
  <si>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</si>
  <si>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</si>
  <si>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</si>
  <si>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</si>
  <si>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</si>
  <si>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</si>
  <si>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</si>
  <si>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</si>
  <si>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</si>
  <si>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</si>
  <si>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</si>
  <si>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</si>
  <si>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</si>
  <si>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</si>
  <si>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</si>
  <si>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</si>
  <si>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</si>
  <si>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</si>
  <si>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</si>
  <si>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</si>
  <si>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</si>
  <si>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</si>
  <si>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</si>
  <si>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</si>
  <si>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</si>
  <si>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</si>
  <si>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</si>
  <si>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</si>
  <si>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</si>
  <si>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</si>
  <si>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</si>
  <si>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</si>
  <si>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</si>
  <si>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</si>
  <si>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</si>
  <si>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</si>
  <si>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</si>
  <si>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</si>
  <si>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</si>
  <si>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</si>
  <si>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</si>
  <si>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</si>
  <si>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</si>
  <si>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</si>
  <si>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</si>
  <si>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</si>
  <si>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</si>
  <si>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</si>
  <si>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</si>
  <si>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</si>
  <si>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</si>
  <si>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</si>
  <si>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</si>
  <si>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</si>
  <si>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</si>
  <si>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</si>
  <si>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</si>
  <si>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</si>
  <si>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</si>
  <si>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</si>
  <si>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</si>
  <si>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</si>
  <si>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</si>
  <si>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</si>
  <si>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</si>
  <si>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</si>
  <si>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</si>
  <si>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</si>
  <si>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</si>
  <si>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</si>
  <si>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</si>
  <si>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</si>
  <si>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</si>
  <si>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</si>
  <si>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</si>
  <si>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</si>
  <si>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</si>
  <si>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</si>
  <si>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</si>
  <si>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</si>
  <si>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</si>
  <si>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</si>
  <si>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</si>
  <si>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</si>
  <si>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</si>
  <si>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</si>
  <si>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</si>
  <si>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</si>
  <si>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</si>
  <si>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</si>
  <si>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</si>
  <si>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</si>
  <si>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</si>
  <si>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</si>
  <si>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</si>
  <si>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</si>
  <si>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</si>
  <si>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</si>
  <si>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</si>
  <si>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</si>
  <si>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</si>
  <si>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</si>
  <si>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</si>
  <si>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</si>
  <si>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</si>
  <si>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</si>
  <si>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</si>
  <si>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</si>
  <si>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</si>
  <si>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</si>
  <si>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</si>
  <si>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</si>
  <si>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</si>
  <si>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</si>
  <si>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</si>
  <si>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</si>
  <si>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</si>
  <si>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</si>
  <si>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</si>
  <si>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</si>
  <si>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</si>
  <si>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</si>
  <si>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</si>
  <si>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</si>
  <si>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</si>
  <si>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</si>
  <si>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</si>
  <si>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</si>
  <si>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</si>
  <si>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</si>
  <si>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</si>
  <si>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</si>
  <si>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</si>
  <si>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</si>
  <si>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</si>
  <si>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</si>
  <si>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</si>
  <si>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</si>
  <si>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</si>
  <si>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</si>
  <si>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</si>
  <si>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</si>
  <si>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</si>
  <si>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</si>
  <si>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</si>
  <si>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</si>
  <si>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</si>
  <si>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</si>
  <si>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</si>
  <si>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</si>
  <si>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</si>
  <si>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</si>
  <si>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</si>
  <si>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</si>
  <si>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</si>
  <si>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</si>
  <si>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</si>
  <si>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</si>
  <si>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</si>
  <si>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</si>
  <si>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</si>
  <si>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</si>
  <si>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</si>
  <si>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</si>
  <si>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</si>
  <si>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</si>
  <si>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</si>
  <si>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</si>
  <si>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</si>
  <si>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</si>
  <si>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</si>
  <si>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</si>
  <si>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</si>
  <si>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</si>
  <si>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</si>
  <si>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</si>
  <si>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</si>
  <si>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</si>
  <si>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</si>
  <si>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</si>
  <si>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</si>
  <si>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</si>
  <si>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</si>
  <si>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</si>
  <si>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</si>
  <si>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</si>
  <si>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</si>
  <si>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</si>
  <si>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</si>
  <si>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</si>
  <si>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</si>
  <si>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</si>
  <si>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</si>
  <si>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</si>
  <si>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</si>
  <si>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</si>
  <si>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</si>
  <si>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</si>
  <si>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</si>
  <si>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</si>
  <si>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</si>
  <si>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</si>
  <si>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</si>
  <si>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</si>
  <si>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</si>
  <si>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</si>
  <si>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</si>
  <si>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</si>
  <si>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</si>
  <si>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</si>
  <si>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</si>
  <si>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</si>
  <si>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</si>
  <si>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</si>
  <si>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</si>
  <si>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</si>
  <si>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</si>
  <si>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</si>
  <si>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</si>
  <si>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</si>
  <si>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</si>
  <si>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</si>
  <si>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</si>
  <si>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</si>
  <si>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</si>
  <si>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</si>
  <si>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</si>
  <si>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</si>
  <si>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</si>
  <si>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</si>
  <si>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</si>
  <si>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</si>
  <si>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</si>
  <si>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</si>
  <si>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</si>
  <si>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</si>
  <si>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</si>
  <si>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</si>
  <si>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</si>
  <si>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</si>
  <si>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</si>
  <si>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</si>
  <si>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</si>
  <si>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</si>
  <si>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</si>
  <si>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</si>
  <si>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</si>
  <si>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</si>
  <si>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</si>
  <si>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</si>
  <si>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</si>
  <si>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</si>
  <si>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</si>
  <si>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</si>
  <si>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</si>
  <si>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</si>
  <si>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</si>
  <si>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</si>
  <si>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</si>
  <si>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</si>
  <si>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</si>
  <si>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</si>
  <si>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</si>
  <si>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</si>
  <si>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</si>
  <si>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</si>
  <si>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</si>
  <si>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</si>
  <si>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</si>
  <si>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</si>
  <si>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</si>
  <si>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</si>
  <si>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</si>
  <si>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</si>
  <si>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</si>
  <si>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</si>
  <si>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</si>
  <si>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</si>
  <si>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</si>
  <si>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</si>
  <si>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</si>
  <si>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</si>
  <si>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</si>
  <si>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</si>
  <si>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</si>
  <si>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</si>
  <si>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</si>
  <si>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</si>
  <si>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</si>
  <si>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</si>
  <si>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</si>
  <si>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</si>
  <si>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</si>
  <si>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</si>
  <si>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</si>
  <si>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</si>
  <si>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</si>
  <si>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</si>
  <si>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</si>
  <si>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</si>
  <si>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</si>
  <si>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</si>
  <si>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</si>
  <si>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</si>
  <si>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</si>
  <si>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</si>
  <si>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</si>
  <si>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</si>
  <si>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</si>
  <si>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</si>
  <si>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</si>
  <si>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</si>
  <si>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</si>
  <si>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</si>
  <si>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</si>
  <si>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</si>
  <si>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</si>
  <si>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</si>
  <si>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</si>
  <si>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</si>
  <si>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</si>
  <si>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</si>
  <si>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</si>
  <si>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</si>
  <si>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</si>
  <si>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</si>
  <si>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</si>
  <si>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</si>
  <si>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</si>
  <si>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</si>
  <si>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</si>
  <si>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</si>
  <si>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</si>
  <si>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</si>
  <si>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</si>
  <si>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</si>
  <si>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</si>
  <si>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</si>
  <si>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</si>
  <si>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</si>
  <si>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</si>
  <si>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</si>
  <si>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</si>
  <si>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</si>
  <si>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</si>
  <si>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</si>
  <si>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</si>
  <si>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</si>
  <si>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</si>
  <si>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</si>
  <si>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</si>
  <si>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</si>
  <si>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</si>
  <si>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</si>
  <si>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</si>
  <si>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</si>
  <si>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</si>
  <si>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</si>
  <si>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</si>
  <si>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</si>
  <si>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</si>
  <si>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</si>
  <si>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</si>
  <si>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</si>
  <si>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</si>
  <si>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</si>
  <si>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</si>
  <si>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</si>
  <si>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</si>
  <si>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</si>
  <si>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</si>
  <si>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</si>
  <si>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</si>
  <si>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</si>
  <si>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</si>
  <si>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</si>
  <si>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</si>
  <si>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</si>
  <si>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</si>
  <si>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</si>
  <si>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</si>
  <si>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</si>
  <si>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</si>
  <si>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</si>
  <si>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</si>
  <si>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</si>
  <si>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</si>
  <si>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</si>
  <si>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</si>
  <si>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</si>
  <si>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</si>
  <si>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</si>
  <si>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</si>
  <si>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</si>
  <si>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</si>
  <si>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</si>
  <si>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</si>
  <si>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</si>
  <si>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</si>
  <si>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</si>
  <si>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</si>
  <si>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</si>
  <si>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</si>
  <si>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</si>
  <si>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</si>
  <si>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</si>
  <si>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</si>
  <si>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</si>
  <si>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</si>
  <si>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</si>
  <si>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</si>
  <si>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</si>
  <si>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</si>
  <si>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</si>
  <si>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</si>
  <si>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</si>
  <si>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</si>
  <si>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</si>
  <si>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</si>
  <si>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</si>
  <si>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</si>
  <si>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</si>
  <si>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</si>
  <si>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</si>
  <si>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</si>
  <si>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</si>
  <si>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</si>
  <si>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</si>
  <si>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</si>
  <si>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</si>
  <si>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</si>
  <si>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</si>
  <si>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</si>
  <si>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</si>
  <si>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</si>
  <si>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</si>
  <si>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</si>
  <si>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</si>
  <si>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</si>
  <si>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</si>
  <si>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</si>
  <si>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</si>
  <si>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</si>
  <si>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</si>
  <si>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</si>
  <si>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</si>
  <si>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</si>
  <si>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</si>
  <si>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</si>
  <si>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</si>
  <si>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</si>
  <si>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</si>
  <si>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</si>
  <si>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</si>
  <si>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</si>
  <si>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</si>
  <si>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</si>
  <si>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</si>
  <si>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</si>
  <si>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</si>
  <si>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</si>
  <si>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</si>
  <si>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</si>
  <si>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</si>
  <si>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</si>
  <si>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</si>
  <si>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</si>
  <si>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</si>
  <si>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</si>
  <si>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</si>
  <si>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</si>
  <si>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</si>
  <si>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</si>
  <si>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</si>
  <si>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</si>
  <si>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</si>
  <si>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</si>
  <si>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</si>
  <si>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</si>
  <si>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</si>
  <si>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</si>
  <si>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</si>
  <si>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</si>
  <si>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</si>
  <si>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</si>
  <si>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</si>
  <si>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</si>
  <si>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</si>
  <si>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</si>
  <si>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</si>
  <si>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</si>
  <si>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</si>
  <si>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</si>
  <si>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</si>
  <si>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</si>
  <si>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</si>
  <si>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</si>
  <si>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</si>
  <si>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</si>
  <si>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</si>
  <si>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</si>
  <si>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</si>
  <si>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</si>
  <si>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</si>
  <si>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</si>
  <si>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</si>
  <si>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</si>
  <si>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</si>
  <si>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</si>
  <si>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</si>
  <si>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</si>
  <si>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</si>
  <si>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</si>
  <si>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</si>
  <si>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</si>
  <si>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</si>
  <si>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</si>
  <si>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</si>
  <si>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</si>
  <si>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</si>
  <si>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</si>
  <si>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</si>
  <si>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</si>
  <si>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</si>
  <si>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</si>
  <si>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</si>
  <si>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</si>
  <si>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</si>
  <si>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</si>
  <si>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</si>
  <si>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</si>
  <si>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</si>
  <si>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</si>
  <si>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</si>
  <si>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</si>
  <si>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</si>
  <si>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</si>
  <si>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</si>
  <si>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</si>
  <si>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</si>
  <si>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</si>
  <si>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</si>
  <si>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</si>
  <si>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</si>
  <si>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</si>
  <si>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</si>
  <si>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</si>
  <si>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</si>
  <si>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</si>
  <si>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</si>
  <si>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</si>
  <si>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</si>
  <si>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</si>
  <si>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</si>
  <si>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</si>
  <si>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</si>
  <si>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</si>
  <si>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</si>
  <si>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</si>
  <si>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</si>
  <si>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</si>
  <si>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</si>
  <si>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</si>
  <si>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</si>
  <si>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</si>
  <si>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</si>
  <si>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</si>
  <si>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</si>
  <si>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</si>
  <si>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</si>
  <si>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</si>
  <si>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</si>
  <si>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</si>
  <si>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</si>
  <si>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</si>
  <si>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</si>
  <si>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</si>
  <si>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</si>
  <si>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</si>
  <si>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</si>
  <si>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</si>
  <si>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</si>
  <si>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</si>
  <si>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</si>
  <si>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</si>
  <si>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</si>
  <si>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</si>
  <si>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</si>
  <si>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</si>
  <si>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</si>
  <si>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</si>
  <si>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</si>
  <si>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</si>
  <si>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</si>
  <si>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</si>
  <si>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</si>
  <si>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</si>
  <si>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</si>
  <si>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</si>
  <si>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</si>
  <si>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</si>
  <si>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</si>
  <si>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</si>
  <si>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</si>
  <si>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</si>
  <si>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</si>
  <si>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</si>
  <si>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</si>
  <si>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</si>
  <si>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</si>
  <si>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</si>
  <si>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</si>
  <si>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</si>
  <si>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</si>
  <si>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</si>
  <si>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</si>
  <si>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</si>
  <si>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</si>
  <si>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</si>
  <si>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</si>
  <si>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</si>
  <si>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</si>
  <si>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</si>
  <si>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</si>
  <si>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</si>
  <si>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</si>
  <si>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</si>
  <si>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</si>
  <si>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</si>
  <si>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</si>
  <si>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</si>
  <si>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</si>
  <si>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</si>
  <si>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</si>
  <si>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</si>
  <si>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</si>
  <si>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</si>
  <si>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</si>
  <si>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</si>
  <si>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</si>
  <si>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</si>
  <si>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</si>
  <si>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</si>
  <si>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</si>
  <si>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</si>
  <si>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</si>
  <si>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</si>
  <si>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</si>
  <si>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</si>
  <si>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</si>
  <si>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</si>
  <si>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</si>
  <si>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</si>
  <si>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</si>
  <si>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</si>
  <si>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</si>
  <si>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</si>
  <si>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</si>
  <si>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</si>
  <si>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</si>
  <si>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</si>
  <si>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</si>
  <si>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</si>
  <si>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</si>
  <si>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</si>
  <si>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</si>
  <si>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</si>
  <si>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</si>
  <si>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</si>
  <si>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</si>
  <si>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</si>
  <si>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</si>
  <si>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</si>
  <si>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</si>
  <si>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</si>
  <si>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</si>
  <si>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</si>
  <si>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</si>
  <si>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</si>
  <si>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</si>
  <si>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</si>
  <si>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</si>
  <si>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</si>
  <si>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</si>
  <si>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</si>
  <si>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</si>
  <si>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</si>
  <si>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</si>
  <si>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</si>
  <si>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</si>
  <si>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</si>
  <si>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</si>
  <si>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</si>
  <si>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</si>
  <si>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</si>
  <si>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</si>
  <si>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</si>
  <si>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</si>
  <si>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</si>
  <si>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</si>
  <si>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</si>
  <si>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</si>
  <si>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</si>
  <si>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</si>
  <si>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</si>
  <si>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</si>
  <si>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</si>
  <si>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</si>
  <si>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</si>
  <si>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</si>
  <si>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</si>
  <si>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</si>
  <si>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</si>
  <si>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</si>
  <si>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</si>
  <si>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</si>
  <si>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</si>
  <si>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</si>
  <si>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</si>
  <si>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</si>
  <si>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</si>
  <si>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</si>
  <si>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</si>
  <si>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</si>
  <si>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</si>
  <si>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</si>
  <si>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</si>
  <si>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</si>
  <si>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</si>
  <si>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</si>
  <si>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</si>
  <si>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</si>
  <si>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</si>
  <si>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</si>
  <si>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</si>
  <si>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</si>
  <si>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</si>
  <si>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</si>
  <si>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</si>
  <si>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</si>
  <si>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</si>
  <si>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</si>
  <si>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</si>
  <si>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</si>
  <si>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</si>
  <si>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</si>
  <si>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</si>
  <si>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</si>
  <si>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</si>
  <si>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</si>
  <si>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</si>
  <si>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</si>
  <si>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</si>
  <si>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</si>
  <si>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</si>
  <si>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</si>
  <si>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</si>
  <si>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</si>
  <si>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</si>
  <si>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</si>
  <si>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</si>
  <si>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</si>
  <si>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</si>
  <si>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</si>
  <si>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</si>
  <si>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</si>
  <si>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</si>
  <si>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</si>
  <si>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</si>
  <si>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</si>
  <si>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</si>
  <si>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</si>
  <si>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</si>
  <si>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</si>
  <si>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</si>
  <si>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</si>
  <si>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</si>
  <si>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</si>
  <si>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</si>
  <si>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</si>
  <si>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</si>
  <si>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</si>
  <si>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</si>
  <si>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</si>
  <si>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</si>
  <si>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</si>
  <si>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</si>
  <si>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</si>
  <si>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</si>
  <si>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</si>
  <si>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</si>
  <si>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</si>
  <si>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</si>
  <si>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</si>
  <si>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</si>
  <si>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</si>
  <si>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</si>
  <si>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</si>
  <si>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</si>
  <si>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</si>
  <si>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</si>
  <si>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</si>
  <si>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</si>
  <si>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</si>
  <si>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</si>
  <si>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</si>
  <si>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</si>
  <si>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</si>
  <si>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</si>
  <si>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</si>
  <si>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</si>
  <si>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</si>
  <si>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</si>
  <si>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</si>
  <si>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</si>
  <si>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</si>
  <si>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</si>
  <si>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</si>
  <si>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</si>
  <si>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</si>
  <si>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</si>
  <si>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</si>
  <si>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</si>
  <si>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</si>
  <si>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</si>
  <si>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</si>
  <si>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</si>
  <si>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</si>
  <si>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</si>
  <si>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</si>
  <si>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</si>
  <si>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</si>
  <si>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</si>
  <si>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</si>
  <si>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</si>
  <si>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</si>
  <si>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</si>
  <si>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</si>
  <si>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</si>
  <si>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</si>
  <si>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</si>
  <si>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</si>
  <si>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</si>
  <si>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</si>
  <si>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</si>
  <si>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</si>
  <si>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</si>
  <si>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</si>
  <si>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</si>
  <si>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</si>
  <si>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</si>
  <si>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</si>
  <si>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</si>
  <si>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</si>
  <si>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</si>
  <si>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</si>
  <si>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</si>
  <si>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</si>
  <si>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</si>
  <si>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</si>
  <si>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</si>
  <si>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</si>
  <si>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</si>
  <si>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</si>
  <si>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</si>
  <si>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</si>
  <si>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</si>
  <si>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</si>
  <si>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</si>
  <si>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</si>
  <si>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</si>
  <si>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</si>
  <si>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</si>
  <si>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</si>
  <si>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</si>
  <si>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</si>
  <si>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</si>
  <si>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</si>
  <si>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</si>
  <si>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</si>
  <si>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</si>
  <si>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</si>
  <si>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</si>
  <si>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</si>
  <si>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</si>
  <si>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</si>
  <si>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</si>
  <si>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</si>
  <si>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</si>
  <si>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</si>
  <si>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</si>
  <si>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</si>
  <si>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</si>
  <si>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</si>
  <si>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</si>
  <si>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</si>
  <si>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</si>
  <si>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</si>
  <si>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</si>
  <si>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</si>
  <si>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</si>
  <si>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</si>
  <si>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</si>
  <si>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</si>
  <si>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</si>
  <si>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</si>
  <si>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</si>
  <si>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</si>
  <si>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</si>
  <si>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</si>
  <si>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</si>
  <si>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</si>
  <si>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</si>
  <si>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</si>
  <si>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</si>
  <si>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</si>
  <si>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</si>
  <si>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</si>
  <si>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</si>
  <si>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</si>
  <si>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</si>
  <si>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</si>
  <si>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</si>
  <si>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</si>
  <si>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</si>
  <si>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</si>
  <si>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</si>
  <si>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</si>
  <si>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</si>
  <si>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</si>
  <si>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</si>
  <si>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</si>
  <si>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</si>
  <si>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</si>
  <si>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</si>
  <si>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</si>
  <si>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</si>
  <si>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</si>
  <si>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</si>
  <si>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</si>
  <si>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</si>
  <si>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</si>
  <si>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</si>
  <si>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</si>
  <si>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</si>
  <si>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</si>
  <si>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</si>
  <si>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</si>
  <si>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</si>
  <si>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</si>
  <si>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</si>
  <si>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</si>
  <si>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</si>
  <si>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</si>
  <si>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</si>
  <si>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</si>
  <si>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</si>
  <si>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</si>
  <si>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</si>
  <si>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</si>
  <si>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</si>
  <si>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</si>
  <si>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</si>
  <si>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</si>
  <si>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</si>
  <si>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</si>
  <si>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</si>
  <si>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</si>
  <si>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</si>
  <si>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</si>
  <si>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</si>
  <si>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</si>
  <si>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</si>
  <si>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</si>
  <si>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</si>
  <si>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</si>
  <si>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</si>
  <si>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</si>
  <si>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</si>
  <si>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</si>
  <si>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</si>
  <si>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</si>
  <si>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</si>
  <si>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</si>
  <si>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</si>
  <si>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</si>
  <si>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</si>
  <si>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</si>
  <si>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</si>
  <si>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</si>
  <si>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</si>
  <si>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</si>
  <si>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</si>
  <si>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</si>
  <si>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</si>
  <si>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</si>
  <si>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</si>
  <si>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</si>
  <si>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</si>
  <si>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</si>
  <si>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</si>
  <si>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</si>
  <si>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</si>
  <si>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</si>
  <si>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</si>
  <si>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</si>
  <si>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</si>
  <si>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</si>
  <si>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</si>
  <si>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</si>
  <si>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</si>
  <si>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</si>
  <si>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</si>
  <si>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</si>
  <si>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</si>
  <si>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</si>
  <si>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</si>
  <si>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</si>
  <si>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</si>
  <si>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</si>
  <si>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</si>
  <si>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</si>
  <si>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</si>
  <si>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</si>
  <si>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</si>
  <si>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</si>
  <si>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</si>
  <si>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</si>
  <si>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</si>
  <si>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</si>
  <si>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</si>
  <si>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</si>
  <si>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</si>
  <si>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</si>
  <si>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</si>
  <si>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</si>
  <si>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</si>
  <si>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</si>
  <si>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</si>
  <si>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</si>
  <si>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</si>
  <si>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</si>
  <si>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</si>
  <si>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</si>
  <si>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</si>
  <si>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</si>
  <si>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</si>
  <si>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</si>
  <si>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</si>
  <si>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</si>
  <si>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</si>
  <si>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</si>
  <si>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</si>
  <si>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</si>
  <si>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</si>
  <si>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</si>
  <si>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</si>
  <si>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</si>
  <si>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</si>
  <si>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</si>
  <si>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</si>
  <si>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</si>
  <si>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</si>
  <si>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</si>
  <si>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</si>
  <si>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</si>
  <si>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</si>
  <si>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</si>
  <si>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</si>
  <si>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</si>
  <si>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</si>
  <si>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</si>
  <si>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</si>
  <si>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</si>
  <si>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</si>
  <si>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</si>
  <si>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</si>
  <si>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</si>
  <si>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</si>
  <si>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</si>
  <si>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</si>
  <si>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</si>
  <si>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</si>
  <si>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</si>
  <si>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</si>
  <si>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</si>
  <si>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</si>
  <si>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</si>
  <si>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</si>
  <si>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</si>
  <si>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</si>
  <si>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</si>
  <si>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</si>
  <si>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</si>
  <si>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</si>
  <si>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</si>
  <si>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</si>
  <si>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</si>
  <si>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</si>
  <si>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</si>
  <si>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</si>
  <si>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</si>
  <si>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</si>
  <si>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</si>
  <si>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</si>
  <si>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</si>
  <si>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</si>
  <si>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</si>
  <si>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</si>
  <si>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</si>
  <si>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</si>
  <si>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</si>
  <si>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</si>
  <si>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</si>
  <si>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</si>
  <si>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</si>
  <si>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</si>
  <si>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</si>
  <si>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</si>
  <si>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</si>
  <si>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</si>
  <si>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</si>
  <si>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</si>
  <si>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</si>
  <si>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</si>
  <si>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</si>
  <si>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</si>
  <si>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</si>
  <si>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</si>
  <si>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</si>
  <si>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</si>
  <si>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</si>
  <si>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</si>
  <si>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</si>
  <si>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</si>
  <si>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</si>
  <si>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</si>
  <si>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</si>
  <si>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</si>
  <si>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</si>
  <si>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</si>
  <si>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</si>
  <si>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</si>
  <si>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</si>
  <si>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</si>
  <si>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</si>
  <si>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</si>
  <si>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</si>
  <si>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</si>
  <si>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</si>
  <si>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</si>
  <si>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</si>
  <si>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</si>
  <si>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</si>
  <si>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</si>
  <si>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</si>
  <si>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</si>
  <si>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</si>
  <si>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</si>
  <si>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</si>
  <si>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</si>
  <si>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</si>
  <si>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</si>
  <si>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</si>
  <si>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</si>
  <si>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</si>
  <si>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</si>
  <si>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</si>
  <si>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</si>
  <si>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</si>
  <si>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</si>
  <si>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</si>
  <si>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</si>
  <si>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</si>
  <si>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</si>
  <si>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</si>
  <si>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</si>
  <si>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</si>
  <si>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</si>
  <si>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</si>
  <si>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</si>
  <si>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</si>
  <si>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</si>
  <si>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</si>
  <si>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</si>
  <si>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</si>
  <si>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</si>
  <si>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</si>
  <si>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</si>
  <si>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</si>
  <si>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</si>
  <si>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</si>
  <si>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</si>
  <si>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</si>
  <si>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</si>
  <si>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</si>
  <si>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</si>
  <si>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</si>
  <si>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</si>
  <si>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</si>
  <si>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</si>
  <si>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</si>
  <si>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</si>
  <si>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</si>
  <si>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</si>
  <si>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</si>
  <si>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</si>
  <si>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</si>
  <si>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</si>
  <si>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</si>
  <si>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</si>
  <si>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</si>
  <si>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</si>
  <si>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</si>
  <si>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</si>
  <si>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</si>
  <si>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</si>
  <si>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</si>
  <si>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</si>
  <si>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</si>
  <si>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</si>
  <si>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</si>
  <si>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</si>
  <si>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</si>
  <si>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</si>
  <si>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</si>
  <si>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</si>
  <si>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</si>
  <si>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</si>
  <si>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</si>
  <si>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</si>
  <si>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</si>
  <si>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</si>
  <si>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</si>
  <si>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</si>
  <si>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</si>
  <si>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</si>
  <si>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</si>
  <si>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</si>
  <si>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</si>
  <si>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</si>
  <si>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</si>
  <si>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</si>
  <si>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</si>
  <si>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</si>
  <si>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</si>
  <si>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</si>
  <si>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</si>
  <si>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</si>
  <si>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</si>
  <si>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</si>
  <si>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</si>
  <si>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</si>
  <si>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</si>
  <si>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</si>
  <si>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</si>
  <si>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</si>
  <si>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</si>
  <si>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</si>
  <si>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</si>
  <si>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</si>
  <si>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</si>
  <si>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</si>
  <si>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</si>
  <si>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</si>
  <si>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</si>
  <si>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</si>
  <si>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</si>
  <si>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</si>
  <si>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</si>
  <si>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</si>
  <si>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</si>
  <si>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</si>
  <si>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</si>
  <si>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</si>
  <si>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</si>
  <si>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</si>
  <si>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</si>
  <si>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</si>
  <si>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</si>
  <si>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</si>
  <si>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</si>
  <si>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</si>
  <si>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</si>
  <si>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</si>
  <si>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</si>
  <si>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</si>
  <si>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</si>
  <si>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</si>
  <si>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</si>
  <si>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</si>
  <si>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</si>
  <si>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</si>
  <si>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</si>
  <si>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</si>
  <si>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</si>
  <si>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</si>
  <si>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</si>
  <si>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</si>
  <si>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</si>
  <si>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</si>
  <si>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</si>
  <si>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</si>
  <si>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</si>
  <si>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</si>
  <si>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</si>
  <si>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</si>
  <si>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</si>
  <si>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</si>
  <si>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</si>
  <si>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</si>
  <si>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</si>
  <si>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</si>
  <si>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</si>
  <si>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</si>
  <si>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</si>
  <si>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</si>
  <si>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</si>
  <si>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</si>
  <si>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</si>
  <si>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</si>
  <si>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</si>
  <si>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</si>
  <si>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</si>
  <si>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</si>
  <si>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</si>
  <si>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</si>
  <si>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</si>
  <si>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</si>
  <si>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</si>
  <si>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</si>
  <si>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</si>
  <si>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</si>
  <si>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</si>
  <si>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</si>
  <si>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</si>
  <si>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</si>
  <si>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</si>
  <si>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</si>
  <si>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</si>
  <si>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</si>
  <si>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</si>
  <si>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</si>
  <si>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</si>
  <si>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</si>
  <si>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</si>
  <si>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</si>
  <si>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</si>
  <si>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</si>
  <si>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</si>
  <si>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</si>
  <si>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</si>
  <si>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</si>
  <si>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</si>
  <si>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</si>
  <si>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</si>
  <si>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</si>
  <si>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</si>
  <si>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</si>
  <si>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</si>
  <si>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</si>
  <si>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</si>
  <si>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</si>
  <si>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</si>
  <si>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</si>
  <si>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</si>
  <si>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</si>
  <si>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</si>
  <si>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</si>
  <si>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</si>
  <si>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</si>
  <si>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</si>
  <si>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</si>
  <si>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</si>
  <si>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</si>
  <si>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</si>
  <si>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</si>
  <si>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</si>
  <si>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</si>
  <si>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</si>
  <si>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</si>
  <si>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</si>
  <si>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</si>
  <si>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</si>
  <si>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</si>
  <si>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</si>
  <si>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</si>
  <si>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</si>
  <si>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</si>
  <si>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</si>
  <si>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</si>
  <si>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</si>
  <si>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</si>
  <si>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</si>
  <si>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</si>
  <si>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</si>
  <si>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</si>
  <si>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</si>
  <si>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</si>
  <si>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</si>
  <si>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</si>
  <si>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</si>
  <si>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</si>
  <si>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</si>
  <si>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</si>
  <si>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</si>
  <si>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</si>
  <si>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</si>
  <si>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</si>
  <si>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</si>
  <si>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</si>
  <si>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</si>
  <si>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</si>
  <si>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</si>
  <si>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</si>
  <si>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</si>
  <si>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</si>
  <si>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</si>
  <si>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</si>
  <si>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</si>
  <si>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</si>
  <si>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</si>
  <si>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</si>
  <si>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</si>
  <si>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</si>
  <si>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</si>
  <si>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</si>
  <si>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</si>
  <si>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</si>
  <si>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</si>
  <si>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</si>
  <si>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</si>
  <si>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</si>
  <si>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</si>
  <si>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</si>
  <si>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</si>
  <si>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</si>
  <si>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</si>
  <si>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</si>
  <si>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</si>
  <si>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</si>
  <si>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</si>
  <si>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</si>
  <si>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</si>
  <si>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</si>
  <si>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</si>
  <si>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</si>
  <si>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</si>
  <si>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</si>
  <si>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</si>
  <si>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</si>
  <si>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</si>
  <si>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</si>
  <si>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</si>
  <si>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</si>
  <si>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</si>
  <si>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</si>
  <si>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</si>
  <si>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</si>
  <si>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</si>
  <si>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</si>
  <si>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</si>
  <si>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</si>
  <si>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</si>
  <si>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</si>
  <si>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</si>
  <si>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</si>
  <si>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</si>
  <si>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</si>
  <si>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</si>
  <si>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</si>
  <si>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</si>
  <si>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</si>
  <si>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</si>
  <si>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</si>
  <si>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</si>
  <si>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</si>
  <si>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</si>
  <si>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</si>
  <si>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</si>
  <si>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</si>
  <si>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</si>
  <si>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</si>
  <si>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</si>
  <si>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</si>
  <si>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</si>
  <si>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</si>
  <si>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</si>
  <si>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</si>
  <si>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</si>
  <si>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</si>
  <si>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</si>
  <si>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</si>
  <si>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</si>
  <si>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</si>
  <si>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</si>
  <si>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</si>
  <si>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</si>
  <si>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</si>
  <si>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</si>
  <si>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</si>
  <si>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</si>
  <si>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</si>
  <si>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</si>
  <si>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</si>
  <si>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</si>
  <si>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</si>
  <si>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</si>
  <si>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</si>
  <si>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</si>
  <si>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</si>
  <si>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</si>
  <si>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</si>
  <si>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</si>
  <si>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</si>
  <si>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</si>
  <si>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</si>
  <si>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</si>
  <si>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</si>
  <si>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</si>
  <si>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</si>
  <si>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</si>
  <si>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</si>
  <si>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</si>
  <si>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</si>
  <si>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</si>
  <si>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</si>
  <si>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</si>
  <si>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</si>
  <si>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</si>
  <si>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</si>
  <si>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</si>
  <si>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</si>
  <si>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</si>
  <si>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</si>
  <si>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</si>
  <si>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</si>
  <si>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</si>
  <si>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</si>
  <si>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</si>
  <si>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</si>
  <si>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</si>
  <si>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</si>
  <si>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</si>
  <si>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</si>
  <si>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</si>
  <si>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</si>
  <si>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</si>
  <si>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</si>
  <si>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</si>
  <si>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</si>
  <si>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</si>
  <si>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</si>
  <si>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</si>
  <si>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</si>
  <si>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</si>
  <si>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</si>
  <si>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</si>
  <si>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</si>
  <si>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</si>
  <si>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</si>
  <si>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</si>
  <si>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</si>
  <si>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</si>
  <si>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</si>
  <si>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</si>
  <si>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</si>
  <si>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</si>
  <si>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</si>
  <si>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</si>
  <si>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</si>
  <si>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</si>
  <si>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</si>
  <si>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</si>
  <si>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</si>
  <si>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</si>
  <si>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</si>
  <si>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</si>
  <si>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</si>
  <si>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</si>
  <si>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</si>
  <si>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</si>
  <si>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</si>
  <si>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</si>
  <si>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</si>
  <si>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</si>
  <si>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</si>
  <si>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</si>
  <si>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</si>
  <si>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</si>
  <si>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</si>
  <si>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</si>
  <si>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</si>
  <si>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</si>
  <si>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</si>
  <si>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</si>
  <si>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</si>
  <si>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</si>
  <si>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</si>
  <si>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</si>
  <si>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</si>
  <si>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</si>
  <si>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</si>
  <si>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</si>
  <si>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</si>
  <si>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</si>
  <si>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</si>
  <si>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</si>
  <si>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</si>
  <si>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</si>
  <si>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</si>
  <si>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</si>
  <si>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</si>
  <si>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</si>
  <si>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</si>
  <si>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</si>
  <si>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</si>
  <si>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</si>
  <si>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</si>
  <si>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</si>
  <si>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</si>
  <si>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</si>
  <si>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</si>
  <si>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</si>
  <si>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</si>
  <si>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</si>
  <si>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</si>
  <si>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</si>
  <si>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</si>
  <si>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</si>
  <si>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</si>
  <si>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</si>
  <si>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</si>
  <si>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</si>
  <si>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</si>
  <si>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</si>
  <si>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</si>
  <si>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</si>
  <si>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</si>
  <si>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</si>
  <si>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</si>
  <si>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</si>
  <si>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</si>
  <si>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</si>
  <si>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</si>
  <si>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</si>
  <si>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</si>
  <si>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</si>
  <si>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</si>
  <si>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</si>
  <si>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</si>
  <si>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</si>
  <si>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</si>
  <si>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</si>
  <si>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</si>
  <si>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</si>
  <si>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</si>
  <si>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</si>
  <si>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</si>
  <si>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</si>
  <si>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</si>
  <si>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</si>
  <si>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</si>
  <si>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</si>
  <si>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</si>
  <si>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</si>
  <si>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</si>
  <si>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</si>
  <si>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</si>
  <si>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</si>
  <si>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</si>
  <si>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</si>
  <si>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</si>
  <si>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</si>
  <si>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</si>
  <si>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</si>
  <si>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</si>
  <si>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</si>
  <si>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</si>
  <si>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</si>
  <si>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</si>
  <si>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</si>
  <si>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</si>
  <si>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</si>
  <si>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</si>
  <si>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</si>
  <si>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</si>
  <si>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</si>
  <si>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</si>
  <si>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</si>
  <si>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</si>
  <si>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</si>
  <si>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</si>
  <si>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</si>
  <si>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</si>
  <si>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</si>
  <si>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</si>
  <si>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</si>
  <si>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</si>
  <si>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</si>
  <si>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</si>
  <si>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</si>
  <si>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</si>
  <si>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</si>
  <si>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</si>
  <si>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</si>
  <si>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</si>
  <si>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</si>
  <si>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</si>
  <si>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</si>
  <si>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</si>
  <si>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</si>
  <si>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</si>
  <si>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</si>
  <si>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</si>
  <si>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</si>
  <si>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</si>
  <si>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</si>
  <si>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</si>
  <si>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</si>
  <si>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</si>
  <si>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</si>
  <si>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</si>
  <si>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</si>
  <si>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</si>
  <si>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</si>
  <si>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</si>
  <si>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</si>
  <si>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</si>
  <si>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</si>
  <si>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</si>
  <si>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</si>
  <si>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</si>
  <si>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</si>
  <si>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</si>
  <si>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</si>
  <si>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</si>
  <si>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</si>
  <si>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</si>
  <si>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</si>
  <si>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</si>
  <si>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</si>
  <si>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</si>
  <si>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</si>
  <si>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</si>
  <si>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</si>
  <si>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</si>
  <si>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</si>
  <si>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</si>
  <si>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</si>
  <si>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</si>
  <si>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</si>
  <si>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</si>
  <si>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</si>
  <si>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</si>
  <si>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</si>
  <si>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</si>
  <si>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</si>
  <si>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</si>
  <si>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</si>
  <si>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</si>
  <si>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</si>
  <si>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</si>
  <si>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</si>
  <si>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</si>
  <si>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</si>
  <si>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</si>
  <si>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</si>
  <si>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</si>
  <si>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</si>
  <si>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</si>
  <si>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</si>
  <si>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</si>
  <si>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</si>
  <si>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</si>
  <si>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</si>
  <si>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</si>
  <si>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</si>
  <si>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</si>
  <si>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</si>
  <si>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</si>
  <si>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</si>
  <si>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</si>
  <si>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</si>
  <si>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</si>
  <si>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</si>
  <si>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</si>
  <si>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</si>
  <si>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</si>
  <si>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</si>
  <si>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</si>
  <si>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</si>
  <si>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</si>
  <si>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</si>
  <si>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</si>
  <si>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</si>
  <si>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</si>
  <si>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</si>
  <si>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</si>
  <si>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</si>
  <si>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</si>
  <si>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</si>
  <si>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</si>
  <si>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</si>
  <si>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</si>
  <si>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</si>
  <si>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</si>
  <si>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</si>
  <si>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</si>
  <si>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</si>
  <si>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</si>
  <si>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</si>
  <si>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</si>
  <si>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</si>
  <si>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</si>
  <si>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</si>
  <si>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</si>
  <si>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</si>
  <si>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</si>
  <si>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</si>
  <si>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</si>
  <si>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</si>
  <si>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</si>
  <si>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</si>
  <si>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</si>
  <si>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</si>
  <si>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</si>
  <si>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</si>
  <si>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</si>
  <si>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</si>
  <si>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</si>
  <si>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</si>
  <si>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</si>
  <si>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</si>
  <si>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</si>
  <si>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</si>
  <si>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</si>
  <si>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</si>
  <si>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</si>
  <si>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</si>
  <si>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</si>
  <si>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</si>
  <si>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</si>
  <si>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</si>
  <si>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</si>
  <si>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</si>
  <si>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</si>
  <si>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</si>
  <si>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</si>
  <si>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</si>
  <si>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</si>
  <si>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</si>
  <si>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</si>
  <si>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</si>
  <si>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</si>
  <si>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</si>
  <si>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</si>
  <si>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</si>
  <si>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</si>
  <si>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</si>
  <si>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</si>
  <si>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</si>
  <si>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</si>
  <si>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</si>
  <si>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</si>
  <si>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</si>
  <si>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</si>
  <si>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</si>
  <si>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</si>
  <si>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</si>
  <si>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</si>
  <si>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</si>
  <si>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</si>
  <si>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</si>
  <si>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</si>
  <si>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</si>
  <si>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</si>
  <si>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</si>
  <si>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</si>
  <si>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</si>
  <si>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</si>
  <si>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</si>
  <si>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</si>
  <si>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</si>
  <si>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</si>
  <si>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</si>
  <si>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</si>
  <si>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</si>
  <si>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</si>
  <si>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</si>
  <si>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</si>
  <si>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</si>
  <si>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</si>
  <si>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</si>
  <si>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</si>
  <si>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</si>
  <si>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</si>
  <si>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</si>
  <si>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</si>
  <si>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</si>
  <si>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</si>
  <si>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</si>
  <si>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</si>
  <si>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</si>
  <si>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</si>
  <si>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</si>
  <si>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</si>
  <si>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</si>
  <si>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</si>
  <si>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</si>
  <si>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</si>
  <si>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</si>
  <si>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</si>
  <si>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</si>
  <si>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</si>
  <si>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</si>
  <si>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</si>
  <si>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</si>
  <si>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</si>
  <si>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</si>
  <si>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</si>
  <si>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</si>
  <si>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</si>
  <si>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</si>
  <si>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</si>
  <si>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</si>
  <si>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</si>
  <si>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</si>
  <si>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</si>
  <si>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</si>
  <si>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</si>
  <si>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</si>
  <si>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</si>
  <si>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</si>
  <si>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</si>
  <si>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</si>
  <si>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</si>
  <si>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</si>
  <si>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</si>
  <si>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</si>
  <si>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</si>
  <si>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</si>
  <si>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</si>
  <si>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</si>
  <si>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</si>
  <si>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</si>
  <si>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</si>
  <si>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</si>
  <si>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</si>
  <si>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</si>
  <si>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</si>
  <si>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</si>
  <si>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</si>
  <si>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</si>
  <si>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</si>
  <si>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</si>
  <si>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</si>
  <si>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</si>
  <si>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</si>
  <si>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</si>
  <si>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</si>
  <si>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</si>
  <si>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</si>
  <si>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</si>
  <si>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</si>
  <si>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</si>
  <si>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</si>
  <si>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</si>
  <si>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</si>
  <si>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</si>
  <si>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</si>
  <si>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</si>
  <si>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</si>
  <si>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</si>
  <si>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</si>
  <si>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</si>
  <si>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</si>
  <si>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</si>
  <si>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</si>
  <si>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</si>
  <si>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</si>
  <si>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</si>
  <si>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</si>
  <si>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</si>
  <si>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</si>
  <si>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</si>
  <si>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</si>
  <si>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</si>
  <si>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</si>
  <si>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</si>
  <si>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</si>
  <si>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</si>
  <si>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</si>
  <si>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</si>
  <si>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</si>
  <si>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</si>
  <si>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</si>
  <si>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</si>
  <si>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</si>
  <si>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</si>
  <si>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</si>
  <si>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</si>
  <si>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</si>
  <si>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</si>
  <si>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</si>
  <si>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</si>
  <si>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</si>
  <si>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</si>
  <si>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</si>
  <si>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</si>
  <si>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</si>
  <si>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</si>
  <si>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</si>
  <si>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</si>
  <si>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</si>
  <si>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</si>
  <si>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</si>
  <si>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</si>
  <si>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</si>
  <si>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</si>
  <si>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</si>
  <si>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</si>
  <si>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</si>
  <si>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</si>
  <si>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</si>
  <si>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</si>
  <si>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</si>
  <si>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</si>
  <si>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</si>
  <si>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</si>
  <si>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</si>
  <si>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</si>
  <si>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</si>
  <si>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</si>
  <si>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</si>
  <si>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</si>
  <si>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</si>
  <si>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</si>
  <si>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</si>
  <si>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</si>
  <si>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</si>
  <si>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</si>
  <si>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</si>
  <si>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</si>
  <si>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</si>
  <si>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</si>
  <si>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</si>
  <si>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</si>
  <si>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</si>
  <si>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</si>
  <si>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</si>
  <si>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</si>
  <si>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</si>
  <si>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</si>
  <si>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</si>
  <si>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</si>
  <si>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</si>
  <si>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</si>
  <si>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</si>
  <si>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</si>
  <si>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</si>
  <si>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</si>
  <si>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</si>
  <si>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</si>
  <si>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</si>
  <si>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</si>
  <si>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</si>
  <si>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</si>
  <si>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</si>
  <si>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</si>
  <si>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</si>
  <si>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</si>
  <si>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</si>
  <si>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</si>
  <si>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</si>
  <si>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</si>
  <si>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</si>
  <si>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</si>
  <si>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</si>
  <si>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</si>
  <si>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</si>
  <si>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</si>
  <si>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</si>
  <si>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</si>
  <si>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</si>
  <si>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</si>
  <si>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</si>
  <si>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</si>
  <si>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</si>
  <si>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</si>
  <si>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</si>
  <si>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</si>
  <si>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</si>
  <si>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</si>
  <si>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</si>
  <si>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</si>
  <si>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</si>
  <si>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</si>
  <si>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</si>
  <si>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</si>
  <si>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</si>
  <si>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</si>
  <si>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</si>
  <si>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</si>
  <si>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</si>
  <si>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</si>
  <si>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</si>
  <si>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</si>
  <si>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</si>
  <si>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</si>
  <si>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</si>
  <si>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</si>
  <si>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</si>
  <si>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</si>
  <si>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</si>
  <si>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</si>
  <si>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</si>
  <si>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</si>
  <si>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</si>
  <si>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</si>
  <si>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</si>
  <si>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</si>
  <si>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</si>
  <si>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</si>
  <si>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</si>
  <si>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</si>
  <si>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</si>
  <si>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</si>
  <si>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</si>
  <si>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</si>
  <si>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</si>
  <si>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</si>
  <si>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</si>
  <si>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</si>
  <si>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</si>
  <si>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</si>
  <si>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</si>
  <si>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</si>
  <si>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</si>
  <si>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</si>
  <si>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</si>
  <si>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</si>
  <si>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</si>
  <si>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</si>
  <si>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</si>
  <si>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</si>
  <si>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</si>
  <si>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</si>
  <si>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</si>
  <si>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</si>
  <si>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</si>
  <si>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</si>
  <si>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</si>
  <si>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</si>
  <si>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</si>
  <si>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</si>
  <si>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</si>
  <si>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</si>
  <si>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</si>
  <si>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</si>
  <si>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</si>
  <si>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</si>
  <si>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</si>
  <si>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</si>
  <si>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</si>
  <si>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</si>
  <si>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</si>
  <si>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</si>
  <si>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</si>
  <si>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</si>
  <si>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</si>
  <si>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</si>
  <si>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</si>
  <si>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</si>
  <si>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</si>
  <si>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</si>
  <si>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</si>
  <si>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</si>
  <si>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</si>
  <si>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</si>
  <si>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</si>
  <si>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</si>
  <si>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</si>
  <si>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</si>
  <si>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</si>
  <si>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</si>
  <si>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</si>
  <si>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</si>
  <si>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</si>
  <si>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</si>
  <si>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</si>
  <si>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</si>
  <si>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</si>
  <si>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</si>
  <si>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</si>
  <si>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</si>
  <si>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</si>
  <si>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</si>
  <si>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</si>
  <si>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</si>
  <si>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</si>
  <si>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</si>
  <si>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</si>
  <si>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</si>
  <si>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</si>
  <si>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</si>
  <si>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</si>
  <si>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</si>
  <si>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</si>
  <si>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</si>
  <si>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</si>
  <si>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</si>
  <si>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</si>
  <si>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</si>
  <si>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</si>
  <si>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</si>
  <si>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</si>
  <si>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</si>
  <si>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</si>
  <si>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</si>
  <si>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</si>
  <si>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</si>
  <si>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</si>
  <si>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</si>
  <si>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</si>
  <si>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</si>
  <si>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</si>
  <si>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</si>
  <si>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</si>
  <si>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</si>
  <si>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</si>
  <si>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</si>
  <si>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</si>
  <si>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</si>
  <si>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</si>
  <si>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</si>
  <si>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</si>
  <si>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</si>
  <si>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</si>
  <si>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</si>
  <si>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</si>
  <si>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</si>
  <si>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</si>
  <si>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</si>
  <si>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</si>
  <si>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</si>
  <si>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</si>
  <si>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</si>
  <si>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</si>
  <si>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</si>
  <si>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</si>
  <si>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</si>
  <si>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</si>
  <si>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</si>
  <si>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</si>
  <si>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</si>
  <si>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</si>
  <si>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</si>
  <si>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</si>
  <si>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</si>
  <si>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</si>
  <si>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</si>
  <si>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</si>
  <si>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</si>
  <si>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</si>
  <si>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</si>
  <si>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</si>
  <si>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</si>
  <si>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</si>
  <si>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</si>
  <si>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</si>
  <si>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</si>
  <si>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</si>
  <si>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</si>
  <si>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</si>
  <si>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</si>
  <si>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</si>
  <si>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</si>
  <si>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</si>
  <si>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</si>
  <si>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</si>
  <si>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</si>
  <si>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</si>
  <si>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</si>
  <si>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</si>
  <si>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</si>
  <si>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</si>
  <si>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</si>
  <si>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</si>
  <si>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</si>
  <si>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</si>
  <si>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</si>
  <si>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</si>
  <si>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</si>
  <si>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</si>
  <si>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</si>
  <si>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</si>
  <si>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</si>
  <si>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</si>
  <si>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</si>
  <si>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</si>
  <si>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</si>
  <si>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</si>
  <si>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</si>
  <si>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</si>
  <si>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</si>
  <si>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</si>
  <si>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</si>
  <si>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</si>
  <si>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</si>
  <si>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</si>
  <si>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</si>
  <si>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</si>
  <si>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</si>
  <si>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</si>
  <si>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</si>
  <si>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</si>
  <si>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</si>
  <si>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</si>
  <si>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</si>
  <si>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</si>
  <si>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</si>
  <si>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</si>
  <si>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</si>
  <si>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</si>
  <si>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</si>
  <si>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</si>
  <si>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</si>
  <si>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</si>
  <si>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</si>
  <si>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</si>
  <si>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</si>
  <si>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</si>
  <si>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</si>
  <si>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</si>
  <si>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</si>
  <si>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</si>
  <si>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</si>
  <si>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</si>
  <si>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</si>
  <si>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</si>
  <si>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</si>
  <si>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</si>
  <si>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</si>
  <si>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</si>
  <si>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</si>
  <si>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</si>
  <si>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</si>
  <si>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</si>
  <si>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</si>
  <si>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</si>
  <si>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</si>
  <si>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</si>
  <si>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</si>
  <si>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</si>
  <si>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</si>
  <si>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</si>
  <si>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</si>
  <si>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</si>
  <si>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</si>
  <si>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</si>
  <si>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</si>
  <si>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</si>
  <si>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</si>
  <si>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</si>
  <si>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</si>
  <si>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</si>
  <si>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</si>
  <si>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</si>
  <si>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</si>
  <si>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</si>
  <si>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</si>
  <si>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</si>
  <si>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</si>
  <si>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</si>
  <si>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</si>
  <si>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</si>
  <si>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</si>
  <si>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</si>
  <si>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</si>
  <si>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</si>
  <si>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</si>
  <si>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</si>
  <si>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</si>
  <si>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</si>
  <si>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</si>
  <si>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</si>
  <si>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</si>
  <si>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</si>
  <si>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</si>
  <si>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</si>
  <si>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</si>
  <si>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</si>
  <si>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</si>
  <si>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</si>
  <si>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</si>
  <si>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</si>
  <si>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</si>
  <si>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</si>
  <si>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</si>
  <si>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</si>
  <si>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</si>
  <si>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</si>
  <si>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</si>
  <si>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</si>
  <si>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</si>
  <si>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</si>
  <si>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</si>
  <si>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</si>
  <si>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</si>
  <si>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</si>
  <si>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</si>
  <si>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</si>
  <si>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</si>
  <si>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</si>
  <si>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</si>
  <si>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</si>
  <si>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</si>
  <si>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</si>
  <si>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</si>
  <si>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</si>
  <si>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</si>
  <si>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</si>
  <si>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</si>
  <si>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</si>
  <si>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</si>
  <si>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</si>
  <si>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</si>
  <si>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</si>
  <si>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</si>
  <si>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</si>
  <si>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</si>
  <si>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</si>
  <si>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</si>
  <si>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</si>
  <si>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</si>
  <si>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</si>
  <si>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</si>
  <si>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</si>
  <si>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</si>
  <si>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</si>
  <si>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</si>
  <si>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</si>
  <si>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</si>
  <si>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</si>
  <si>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</si>
  <si>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</si>
  <si>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</si>
  <si>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</si>
  <si>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</si>
  <si>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</si>
  <si>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</si>
  <si>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</si>
  <si>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</si>
  <si>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</si>
  <si>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</si>
  <si>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</si>
  <si>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</si>
  <si>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</si>
  <si>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</si>
  <si>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</si>
  <si>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</si>
  <si>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</si>
  <si>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</si>
  <si>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</si>
  <si>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</si>
  <si>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</si>
  <si>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</si>
  <si>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</si>
  <si>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</si>
  <si>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</si>
  <si>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</si>
  <si>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</si>
  <si>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</si>
  <si>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</si>
  <si>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</si>
  <si>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</si>
  <si>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</si>
  <si>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</si>
  <si>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</si>
  <si>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</si>
  <si>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</si>
  <si>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</si>
  <si>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</si>
  <si>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</si>
  <si>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</si>
  <si>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</si>
  <si>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</si>
  <si>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</si>
  <si>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</si>
  <si>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</si>
  <si>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</si>
  <si>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</si>
  <si>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</si>
  <si>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</si>
  <si>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</si>
  <si>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</si>
  <si>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</si>
  <si>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</si>
  <si>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</si>
  <si>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</si>
  <si>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</si>
  <si>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</si>
  <si>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</si>
  <si>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</si>
  <si>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</si>
  <si>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</si>
  <si>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</si>
  <si>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</si>
  <si>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</si>
  <si>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</si>
  <si>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</si>
  <si>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</si>
  <si>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</si>
  <si>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</si>
  <si>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</si>
  <si>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</si>
  <si>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</si>
  <si>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</si>
  <si>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</si>
  <si>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</si>
  <si>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</si>
  <si>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</si>
  <si>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</si>
  <si>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</si>
  <si>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</si>
  <si>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</si>
  <si>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</si>
  <si>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</si>
  <si>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</si>
  <si>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</si>
  <si>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</si>
  <si>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</si>
  <si>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</si>
  <si>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</si>
  <si>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</si>
  <si>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</si>
  <si>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</si>
  <si>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</si>
  <si>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</si>
  <si>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</si>
  <si>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</si>
  <si>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</si>
  <si>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</si>
  <si>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</si>
  <si>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</si>
  <si>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</si>
  <si>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</si>
  <si>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</si>
  <si>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</si>
  <si>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</si>
  <si>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</si>
  <si>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</si>
  <si>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</si>
  <si>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</si>
  <si>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</si>
  <si>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</si>
  <si>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</si>
  <si>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</si>
  <si>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</si>
  <si>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</si>
  <si>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</si>
  <si>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</si>
  <si>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</si>
  <si>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</si>
  <si>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</si>
  <si>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</si>
  <si>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</si>
  <si>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</si>
  <si>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</si>
  <si>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</si>
  <si>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</si>
  <si>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</si>
  <si>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</si>
  <si>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</si>
  <si>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</si>
  <si>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</si>
  <si>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</si>
  <si>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</si>
  <si>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</si>
  <si>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</si>
  <si>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</si>
  <si>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</si>
  <si>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</si>
  <si>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</si>
  <si>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</si>
  <si>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</si>
  <si>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</si>
  <si>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</si>
  <si>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</si>
  <si>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</si>
  <si>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</si>
  <si>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</si>
  <si>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</si>
  <si>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</si>
  <si>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</si>
  <si>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</si>
  <si>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</si>
  <si>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</si>
  <si>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</si>
  <si>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</si>
  <si>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</si>
  <si>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</si>
  <si>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</si>
  <si>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</si>
  <si>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</si>
  <si>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</si>
  <si>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</si>
  <si>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</si>
  <si>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</si>
  <si>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</si>
  <si>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</si>
  <si>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</si>
  <si>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</si>
  <si>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</si>
  <si>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</si>
  <si>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</si>
  <si>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</si>
  <si>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</si>
  <si>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</si>
  <si>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</si>
  <si>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</si>
  <si>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</si>
  <si>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</si>
  <si>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</si>
  <si>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</si>
  <si>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</si>
  <si>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</si>
  <si>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</si>
  <si>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</si>
  <si>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</si>
  <si>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</si>
  <si>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</si>
  <si>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</si>
  <si>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</si>
  <si>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</si>
  <si>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</si>
  <si>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</si>
  <si>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</si>
  <si>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</si>
  <si>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</si>
  <si>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</si>
  <si>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</si>
  <si>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</si>
  <si>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</si>
  <si>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</si>
  <si>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</si>
  <si>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</si>
  <si>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</si>
  <si>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</si>
  <si>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</si>
  <si>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</si>
  <si>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</si>
  <si>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</si>
  <si>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</si>
  <si>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</si>
  <si>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</si>
  <si>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</si>
  <si>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</si>
  <si>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</si>
  <si>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</si>
  <si>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</si>
  <si>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</si>
  <si>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</si>
  <si>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</si>
  <si>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</si>
  <si>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</si>
  <si>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</si>
  <si>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</si>
  <si>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</si>
  <si>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</si>
  <si>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</si>
  <si>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</si>
  <si>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</si>
  <si>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</si>
  <si>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</si>
  <si>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</si>
  <si>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</si>
  <si>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</si>
  <si>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</si>
  <si>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</si>
  <si>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</si>
  <si>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</si>
  <si>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</si>
  <si>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</si>
  <si>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</si>
  <si>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</si>
  <si>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</si>
  <si>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</si>
  <si>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</si>
  <si>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</si>
  <si>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</si>
  <si>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</si>
  <si>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</si>
  <si>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</si>
  <si>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</si>
  <si>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</si>
  <si>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</si>
  <si>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</si>
  <si>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</si>
  <si>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</si>
  <si>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</si>
  <si>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</si>
  <si>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</si>
  <si>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</si>
  <si>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</si>
  <si>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</si>
  <si>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</si>
  <si>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</si>
  <si>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</si>
  <si>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</si>
  <si>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</si>
  <si>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</si>
  <si>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</si>
  <si>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</si>
  <si>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</si>
  <si>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</si>
  <si>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</si>
  <si>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</si>
  <si>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</si>
  <si>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</si>
  <si>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</si>
  <si>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</si>
  <si>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</si>
  <si>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</si>
  <si>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</si>
  <si>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</si>
  <si>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</si>
  <si>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</si>
  <si>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</si>
  <si>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</si>
  <si>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</si>
  <si>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</si>
  <si>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</si>
  <si>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</si>
  <si>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</si>
  <si>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</si>
  <si>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</si>
  <si>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</si>
  <si>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</si>
  <si>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</si>
  <si>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</si>
  <si>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</si>
  <si>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</si>
  <si>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</si>
  <si>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</si>
  <si>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</si>
  <si>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</si>
  <si>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</si>
  <si>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</si>
  <si>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</si>
  <si>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</si>
  <si>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</si>
  <si>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</si>
  <si>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</si>
  <si>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</si>
  <si>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</si>
  <si>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</si>
  <si>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</si>
  <si>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</si>
  <si>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</si>
  <si>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</si>
  <si>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</si>
  <si>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</si>
  <si>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</si>
  <si>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</si>
  <si>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</si>
  <si>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</si>
  <si>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</si>
  <si>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</si>
  <si>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</si>
  <si>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</si>
  <si>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</si>
  <si>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</si>
  <si>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</si>
  <si>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</si>
  <si>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</si>
  <si>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</si>
  <si>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</si>
  <si>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</si>
  <si>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</si>
  <si>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</si>
  <si>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</si>
  <si>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</si>
  <si>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</si>
  <si>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</si>
  <si>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</si>
  <si>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</si>
  <si>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</si>
  <si>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</si>
  <si>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</si>
  <si>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</si>
  <si>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</si>
  <si>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</si>
  <si>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</si>
  <si>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</si>
  <si>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</si>
  <si>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</si>
  <si>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</si>
  <si>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</si>
  <si>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</si>
  <si>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</si>
  <si>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</si>
  <si>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</si>
  <si>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</si>
  <si>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</si>
  <si>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</si>
  <si>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</si>
  <si>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</si>
  <si>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</si>
  <si>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</si>
  <si>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</si>
  <si>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</si>
  <si>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</si>
  <si>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</si>
  <si>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</si>
  <si>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</si>
  <si>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</si>
  <si>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</si>
  <si>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</si>
  <si>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</si>
  <si>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</si>
  <si>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</si>
  <si>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</si>
  <si>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</si>
  <si>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</si>
  <si>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</si>
  <si>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</si>
  <si>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</si>
  <si>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</si>
  <si>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</si>
  <si>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</si>
  <si>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</si>
  <si>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</si>
  <si>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</si>
  <si>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</si>
  <si>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</si>
  <si>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</si>
  <si>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</si>
  <si>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</si>
  <si>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</si>
  <si>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</si>
  <si>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</si>
  <si>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</si>
  <si>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</si>
  <si>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</si>
  <si>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</si>
  <si>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</si>
  <si>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</si>
  <si>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</si>
  <si>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</si>
  <si>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</si>
  <si>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</si>
  <si>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</si>
  <si>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</si>
  <si>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</si>
  <si>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</si>
  <si>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</si>
  <si>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</si>
  <si>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</si>
  <si>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</si>
  <si>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</si>
  <si>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</si>
  <si>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</si>
  <si>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</si>
  <si>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</si>
  <si>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</si>
  <si>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</si>
  <si>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</si>
  <si>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</si>
  <si>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</si>
  <si>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</si>
  <si>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</si>
  <si>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</si>
  <si>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</si>
  <si>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</si>
  <si>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</si>
  <si>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</si>
  <si>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</si>
  <si>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</si>
  <si>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</si>
  <si>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</si>
  <si>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</si>
  <si>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</si>
  <si>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</si>
  <si>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</si>
  <si>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</si>
  <si>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</si>
  <si>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</si>
  <si>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</si>
  <si>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</si>
  <si>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</si>
  <si>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</si>
  <si>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</si>
  <si>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</si>
  <si>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</si>
  <si>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</si>
  <si>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</si>
  <si>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</si>
  <si>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</si>
  <si>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</si>
  <si>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</si>
  <si>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</si>
  <si>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</si>
  <si>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</si>
  <si>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</si>
  <si>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</si>
  <si>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</si>
  <si>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</si>
  <si>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</si>
  <si>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</si>
  <si>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</si>
  <si>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</si>
  <si>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</si>
  <si>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</si>
  <si>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</si>
  <si>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</si>
  <si>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</si>
  <si>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</si>
  <si>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</si>
  <si>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</si>
  <si>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</si>
  <si>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</si>
  <si>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</si>
  <si>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</si>
  <si>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</si>
  <si>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</si>
  <si>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</si>
  <si>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</si>
  <si>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</si>
  <si>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</si>
  <si>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</si>
  <si>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</si>
  <si>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</si>
  <si>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</si>
  <si>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</si>
  <si>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</si>
  <si>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</si>
  <si>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</si>
  <si>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</si>
  <si>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</si>
  <si>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</si>
  <si>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</si>
  <si>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</si>
  <si>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</si>
  <si>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</si>
  <si>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</si>
  <si>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</si>
  <si>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</si>
  <si>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</si>
  <si>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</si>
  <si>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</si>
  <si>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</si>
  <si>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</si>
  <si>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</si>
  <si>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</si>
  <si>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</si>
  <si>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</si>
  <si>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</si>
  <si>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</si>
  <si>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</si>
  <si>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</si>
  <si>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</si>
  <si>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</si>
  <si>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</si>
  <si>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</si>
  <si>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</si>
  <si>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</si>
  <si>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</si>
  <si>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</si>
  <si>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</si>
  <si>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</si>
  <si>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</si>
  <si>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</si>
  <si>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</si>
  <si>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</si>
  <si>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</si>
  <si>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</si>
  <si>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</si>
  <si>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</si>
  <si>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</si>
  <si>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</si>
  <si>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</si>
  <si>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</si>
  <si>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</si>
  <si>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</si>
  <si>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</si>
  <si>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</si>
  <si>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</si>
  <si>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</si>
  <si>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</si>
  <si>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</si>
  <si>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</si>
  <si>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</si>
  <si>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</si>
  <si>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</si>
  <si>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</si>
  <si>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</si>
  <si>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</si>
  <si>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</si>
  <si>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</si>
  <si>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</si>
  <si>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</si>
  <si>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</si>
  <si>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</si>
  <si>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</si>
  <si>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</si>
  <si>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</si>
  <si>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</si>
  <si>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</si>
  <si>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</si>
  <si>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</si>
  <si>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</si>
  <si>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</si>
  <si>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</si>
  <si>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</si>
  <si>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</si>
  <si>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</si>
  <si>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</si>
  <si>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</si>
  <si>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</si>
  <si>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</si>
  <si>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</si>
  <si>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</si>
  <si>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</si>
  <si>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</si>
  <si>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</si>
  <si>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</si>
  <si>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</si>
  <si>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</si>
  <si>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</si>
  <si>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</si>
  <si>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</si>
  <si>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</si>
  <si>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</si>
  <si>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</si>
  <si>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</si>
  <si>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</si>
  <si>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</si>
  <si>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</si>
  <si>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</si>
  <si>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</si>
  <si>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</si>
  <si>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</si>
  <si>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</si>
  <si>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</si>
  <si>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</si>
  <si>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</si>
  <si>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</si>
  <si>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</si>
  <si>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</si>
  <si>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</si>
  <si>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</si>
  <si>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</si>
  <si>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</si>
  <si>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</si>
  <si>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</si>
  <si>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</si>
  <si>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</si>
  <si>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</si>
  <si>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</si>
  <si>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</si>
  <si>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</si>
  <si>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</si>
  <si>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</si>
  <si>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</si>
  <si>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</si>
  <si>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</si>
  <si>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</si>
  <si>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</si>
  <si>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</si>
  <si>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</si>
  <si>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</si>
  <si>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</si>
  <si>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</si>
  <si>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</si>
  <si>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</si>
  <si>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</si>
  <si>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</si>
  <si>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</si>
  <si>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</si>
  <si>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</si>
  <si>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</si>
  <si>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</si>
  <si>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</si>
  <si>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</si>
  <si>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</si>
  <si>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</si>
  <si>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</si>
  <si>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</si>
  <si>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</si>
  <si>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</si>
  <si>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</si>
  <si>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</si>
  <si>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</si>
  <si>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</si>
  <si>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</si>
  <si>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</si>
  <si>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</si>
  <si>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</si>
  <si>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</si>
  <si>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</si>
  <si>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</si>
  <si>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</si>
  <si>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</si>
  <si>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</si>
  <si>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</si>
  <si>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</si>
  <si>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</si>
  <si>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</si>
  <si>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</si>
  <si>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</si>
  <si>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</si>
  <si>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</si>
  <si>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</si>
  <si>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</si>
  <si>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</si>
  <si>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</si>
  <si>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</si>
  <si>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</si>
  <si>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</si>
  <si>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</si>
  <si>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</si>
  <si>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</si>
  <si>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</si>
  <si>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</si>
  <si>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</si>
  <si>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</si>
  <si>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</si>
  <si>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</si>
  <si>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</si>
  <si>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</si>
  <si>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</si>
  <si>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</si>
  <si>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</si>
  <si>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</si>
  <si>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</si>
  <si>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</si>
  <si>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</si>
  <si>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</si>
  <si>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</si>
  <si>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</si>
  <si>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</si>
  <si>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</si>
  <si>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</si>
  <si>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</si>
  <si>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</si>
  <si>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</si>
  <si>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</si>
  <si>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</si>
  <si>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</si>
  <si>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</si>
  <si>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</si>
  <si>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</si>
  <si>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</si>
  <si>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</si>
  <si>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</si>
  <si>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</si>
  <si>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</si>
  <si>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</si>
  <si>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</si>
  <si>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</si>
  <si>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</si>
  <si>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</si>
  <si>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</si>
  <si>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</si>
  <si>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</si>
  <si>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</si>
  <si>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</si>
  <si>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</si>
  <si>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</si>
  <si>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</si>
  <si>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</si>
  <si>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</si>
  <si>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</si>
  <si>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</si>
  <si>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</si>
  <si>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</si>
  <si>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</si>
  <si>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</si>
  <si>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</si>
  <si>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</si>
  <si>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</si>
  <si>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</si>
  <si>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</si>
  <si>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</si>
  <si>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</si>
  <si>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</si>
  <si>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</si>
  <si>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</si>
  <si>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</si>
  <si>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</si>
  <si>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</si>
  <si>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</si>
  <si>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</si>
  <si>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</si>
  <si>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</si>
  <si>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</si>
  <si>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</si>
  <si>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</si>
  <si>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</si>
  <si>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</si>
  <si>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</si>
  <si>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</si>
  <si>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</si>
  <si>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</si>
  <si>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</si>
  <si>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</si>
  <si>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</si>
  <si>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</si>
  <si>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</si>
  <si>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</si>
  <si>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</si>
  <si>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</si>
  <si>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</si>
  <si>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</si>
  <si>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</si>
  <si>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</si>
  <si>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</si>
  <si>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</si>
  <si>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</si>
  <si>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</si>
  <si>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</si>
  <si>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</si>
  <si>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</si>
  <si>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</si>
  <si>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</si>
  <si>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</si>
  <si>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</si>
  <si>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</si>
  <si>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</si>
  <si>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</si>
  <si>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</si>
  <si>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</si>
  <si>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</si>
  <si>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</si>
  <si>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</si>
  <si>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</si>
  <si>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</si>
  <si>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</si>
  <si>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</si>
  <si>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</si>
  <si>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</si>
  <si>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</si>
  <si>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</si>
  <si>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</si>
  <si>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</si>
  <si>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</si>
  <si>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</si>
  <si>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</si>
  <si>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</si>
  <si>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</si>
  <si>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</si>
  <si>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</si>
  <si>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</si>
  <si>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</si>
  <si>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</si>
  <si>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</si>
  <si>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</si>
  <si>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</si>
  <si>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</si>
  <si>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</si>
  <si>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</si>
  <si>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</si>
  <si>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</si>
  <si>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</si>
  <si>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</si>
  <si>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</si>
  <si>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</si>
  <si>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</si>
  <si>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</si>
  <si>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</si>
  <si>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</si>
  <si>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</si>
  <si>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</si>
  <si>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</si>
  <si>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</si>
  <si>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</si>
  <si>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</si>
  <si>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</si>
  <si>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</si>
  <si>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</si>
  <si>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</si>
  <si>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</si>
  <si>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</si>
  <si>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</si>
  <si>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</si>
  <si>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</si>
  <si>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</si>
  <si>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</si>
  <si>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</si>
  <si>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</si>
  <si>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</si>
  <si>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</si>
  <si>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</si>
  <si>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</si>
  <si>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</si>
  <si>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</si>
  <si>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</si>
  <si>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</si>
  <si>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</si>
  <si>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</si>
  <si>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</si>
  <si>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</si>
  <si>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</si>
  <si>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</si>
  <si>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</si>
  <si>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</si>
  <si>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</si>
  <si>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</si>
  <si>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</si>
  <si>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</si>
  <si>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</si>
  <si>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</si>
  <si>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</si>
  <si>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</si>
  <si>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</si>
  <si>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</si>
  <si>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</si>
  <si>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</si>
  <si>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</si>
  <si>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</si>
  <si>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</si>
  <si>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</si>
  <si>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</si>
  <si>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</si>
  <si>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</si>
  <si>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</si>
  <si>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</si>
  <si>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</si>
  <si>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</si>
  <si>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</si>
  <si>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</si>
  <si>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</si>
  <si>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</si>
  <si>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</si>
  <si>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</si>
  <si>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</si>
  <si>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</si>
  <si>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</si>
  <si>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</si>
  <si>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</si>
  <si>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</si>
  <si>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</si>
  <si>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</si>
  <si>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</si>
  <si>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</si>
  <si>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</si>
  <si>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</si>
  <si>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</si>
  <si>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</si>
  <si>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</si>
  <si>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</si>
  <si>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</si>
  <si>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</si>
  <si>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</si>
  <si>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</si>
  <si>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</si>
  <si>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</si>
  <si>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</si>
  <si>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</si>
  <si>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</si>
  <si>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</si>
  <si>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</si>
  <si>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</si>
  <si>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</si>
  <si>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</si>
  <si>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</si>
  <si>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</si>
  <si>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</si>
  <si>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</si>
  <si>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</si>
  <si>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</si>
  <si>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</si>
  <si>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</si>
  <si>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</si>
  <si>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</si>
  <si>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</si>
  <si>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</si>
  <si>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</si>
  <si>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</si>
  <si>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</si>
  <si>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</si>
  <si>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</si>
  <si>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</si>
  <si>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</si>
  <si>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</si>
  <si>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</si>
  <si>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</si>
  <si>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</si>
  <si>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</si>
  <si>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</si>
  <si>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</si>
  <si>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</si>
  <si>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</si>
  <si>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</si>
  <si>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</si>
  <si>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</si>
  <si>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</si>
  <si>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</si>
  <si>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</si>
  <si>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</si>
  <si>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</si>
  <si>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</si>
  <si>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</si>
  <si>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</si>
  <si>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</si>
  <si>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</si>
  <si>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</si>
  <si>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</si>
  <si>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</si>
  <si>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</si>
  <si>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</si>
  <si>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</si>
  <si>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</si>
  <si>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</si>
  <si>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</si>
  <si>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</si>
  <si>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</si>
  <si>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</si>
  <si>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</si>
  <si>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</si>
  <si>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</si>
  <si>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</si>
  <si>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</si>
  <si>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</si>
  <si>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</si>
  <si>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</si>
  <si>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</si>
  <si>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</si>
  <si>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</si>
  <si>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</si>
  <si>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</si>
  <si>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</si>
  <si>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</si>
  <si>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</si>
  <si>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</si>
  <si>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</si>
  <si>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</si>
  <si>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</si>
  <si>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</si>
  <si>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</si>
  <si>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</si>
  <si>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</si>
  <si>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</si>
  <si>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</si>
  <si>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</si>
  <si>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</si>
  <si>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</si>
  <si>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</si>
  <si>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</si>
  <si>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</si>
  <si>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</si>
  <si>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</si>
  <si>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</si>
  <si>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</si>
  <si>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</si>
  <si>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</si>
  <si>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</si>
  <si>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</si>
  <si>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</si>
  <si>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</si>
  <si>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</si>
  <si>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</si>
  <si>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</si>
  <si>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</si>
  <si>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</si>
  <si>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</si>
  <si>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</si>
  <si>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</si>
  <si>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</si>
  <si>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</si>
  <si>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</si>
  <si>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</si>
  <si>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</si>
  <si>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</si>
  <si>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</si>
  <si>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</si>
  <si>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</si>
  <si>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</si>
  <si>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</si>
  <si>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</si>
  <si>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</si>
  <si>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</si>
  <si>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</si>
  <si>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</si>
  <si>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</si>
  <si>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</si>
  <si>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</si>
  <si>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</si>
  <si>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</si>
  <si>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</si>
  <si>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</si>
  <si>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</si>
  <si>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</si>
  <si>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</si>
  <si>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</si>
  <si>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</si>
  <si>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</si>
  <si>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</si>
  <si>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</si>
  <si>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</si>
  <si>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</si>
  <si>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</si>
  <si>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</si>
  <si>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</si>
  <si>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</si>
  <si>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</si>
  <si>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</si>
  <si>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</si>
  <si>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</si>
  <si>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</si>
  <si>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</si>
  <si>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</si>
  <si>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</si>
  <si>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</si>
  <si>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</si>
  <si>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</si>
  <si>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</si>
  <si>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</si>
  <si>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</si>
  <si>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</si>
  <si>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</si>
  <si>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</si>
  <si>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</si>
  <si>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</si>
  <si>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</si>
  <si>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</si>
  <si>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</si>
  <si>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</si>
  <si>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</si>
  <si>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</si>
  <si>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</si>
  <si>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</si>
  <si>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</si>
  <si>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</si>
  <si>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</si>
  <si>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</si>
  <si>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</si>
  <si>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</si>
  <si>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</si>
  <si>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</si>
  <si>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</si>
  <si>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</si>
  <si>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</si>
  <si>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</si>
  <si>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</si>
  <si>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</si>
  <si>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</si>
  <si>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</si>
  <si>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</si>
  <si>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</si>
  <si>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</si>
  <si>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</si>
  <si>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</si>
  <si>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</si>
  <si>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</si>
  <si>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</si>
  <si>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</si>
  <si>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</si>
  <si>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</si>
  <si>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</si>
  <si>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</si>
  <si>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</si>
  <si>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</si>
  <si>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</si>
  <si>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</si>
  <si>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</si>
  <si>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</si>
  <si>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</si>
  <si>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</si>
  <si>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</si>
  <si>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</si>
  <si>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</si>
  <si>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</si>
  <si>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</si>
  <si>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</si>
  <si>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</si>
  <si>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</si>
  <si>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</si>
  <si>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</si>
  <si>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</si>
  <si>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</si>
  <si>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</si>
  <si>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</si>
  <si>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</si>
  <si>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</si>
  <si>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</si>
  <si>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</si>
  <si>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</si>
  <si>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</si>
  <si>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</si>
  <si>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</si>
  <si>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</si>
  <si>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</si>
  <si>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</si>
  <si>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</si>
  <si>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</si>
  <si>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</si>
  <si>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</si>
  <si>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</si>
  <si>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</si>
  <si>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</si>
  <si>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</si>
  <si>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</si>
  <si>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</si>
  <si>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</si>
  <si>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</si>
  <si>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</si>
  <si>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</si>
  <si>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</si>
  <si>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</si>
  <si>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</si>
  <si>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</si>
  <si>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</si>
  <si>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</si>
  <si>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</si>
  <si>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</si>
  <si>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</si>
  <si>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</si>
  <si>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</si>
  <si>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</si>
  <si>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</si>
  <si>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</si>
  <si>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</si>
  <si>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</si>
  <si>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</si>
  <si>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</si>
  <si>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</si>
  <si>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</si>
  <si>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</si>
  <si>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</si>
  <si>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</si>
  <si>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</si>
  <si>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</si>
  <si>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</si>
  <si>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</si>
  <si>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</si>
  <si>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</si>
  <si>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</si>
  <si>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</si>
  <si>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</si>
  <si>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</si>
  <si>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</si>
  <si>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</si>
  <si>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</si>
  <si>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</si>
  <si>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</si>
  <si>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</si>
  <si>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</si>
  <si>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</si>
  <si>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</si>
  <si>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</si>
  <si>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</si>
  <si>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</si>
  <si>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</si>
  <si>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</si>
  <si>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</si>
  <si>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</si>
  <si>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</si>
  <si>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</si>
  <si>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</si>
  <si>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</si>
  <si>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</si>
  <si>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</si>
  <si>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</si>
  <si>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</si>
  <si>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</si>
  <si>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</si>
  <si>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</si>
  <si>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</si>
  <si>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</si>
  <si>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</si>
  <si>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</si>
  <si>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</si>
  <si>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</si>
  <si>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</si>
  <si>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</si>
  <si>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</si>
  <si>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</si>
  <si>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</si>
  <si>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</si>
  <si>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</si>
  <si>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</si>
  <si>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</si>
  <si>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</si>
  <si>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</si>
  <si>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</si>
  <si>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</si>
  <si>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</si>
  <si>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</si>
  <si>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</si>
  <si>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</si>
  <si>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</si>
  <si>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</si>
  <si>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</si>
  <si>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</si>
  <si>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</si>
  <si>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</si>
  <si>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</si>
  <si>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</si>
  <si>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</si>
  <si>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</si>
  <si>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</si>
  <si>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</si>
  <si>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</si>
  <si>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</si>
  <si>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</si>
  <si>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</si>
  <si>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</si>
  <si>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</si>
  <si>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</si>
  <si>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</si>
  <si>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</si>
  <si>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</si>
  <si>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</si>
  <si>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</si>
  <si>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</si>
  <si>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</si>
  <si>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</si>
  <si>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</si>
  <si>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</si>
  <si>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</si>
  <si>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</si>
  <si>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</si>
  <si>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</si>
  <si>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</si>
  <si>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</si>
  <si>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</si>
  <si>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</si>
  <si>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</si>
  <si>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</si>
  <si>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</si>
  <si>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</si>
  <si>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</si>
  <si>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</si>
  <si>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</si>
  <si>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</si>
  <si>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</si>
  <si>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</si>
  <si>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</si>
  <si>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</si>
  <si>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</si>
  <si>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</si>
  <si>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</si>
  <si>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</si>
  <si>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</si>
  <si>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</si>
  <si>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</si>
  <si>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</si>
  <si>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</si>
  <si>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</si>
  <si>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</si>
  <si>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</si>
  <si>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</si>
  <si>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</si>
  <si>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</si>
  <si>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</si>
  <si>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</si>
  <si>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</si>
  <si>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</si>
  <si>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</si>
  <si>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</si>
  <si>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</si>
  <si>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</si>
  <si>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</si>
  <si>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</si>
  <si>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</si>
  <si>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</si>
  <si>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</si>
  <si>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</si>
  <si>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</si>
  <si>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</si>
  <si>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</si>
  <si>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</si>
  <si>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</si>
  <si>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</si>
  <si>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</si>
  <si>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</si>
  <si>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</si>
  <si>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</si>
  <si>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</si>
  <si>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</si>
  <si>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</si>
  <si>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</si>
  <si>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</si>
  <si>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</si>
  <si>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</si>
  <si>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</si>
  <si>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</si>
  <si>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</si>
  <si>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</si>
  <si>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</si>
  <si>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</si>
  <si>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</si>
  <si>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</si>
  <si>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</si>
  <si>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</si>
  <si>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</si>
  <si>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</si>
  <si>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</si>
  <si>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</si>
  <si>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</si>
  <si>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</si>
  <si>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</si>
  <si>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</si>
  <si>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</si>
  <si>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</si>
  <si>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</si>
  <si>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</si>
  <si>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</si>
  <si>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</si>
  <si>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</si>
  <si>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</si>
  <si>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</si>
  <si>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</si>
  <si>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</si>
  <si>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</si>
  <si>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</si>
  <si>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</si>
  <si>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</si>
  <si>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</si>
  <si>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</si>
  <si>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</si>
  <si>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</si>
  <si>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</si>
  <si>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</si>
  <si>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</si>
  <si>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</si>
  <si>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</si>
  <si>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</si>
  <si>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</si>
  <si>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</si>
  <si>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</si>
  <si>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</si>
  <si>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</si>
  <si>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</si>
  <si>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</si>
  <si>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</si>
  <si>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</si>
  <si>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</si>
  <si>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</si>
  <si>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</si>
  <si>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</si>
  <si>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</si>
  <si>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</si>
  <si>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</si>
  <si>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</si>
  <si>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</si>
  <si>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</si>
  <si>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</si>
  <si>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</si>
  <si>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</si>
  <si>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</si>
  <si>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</si>
  <si>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</si>
  <si>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</si>
  <si>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</si>
  <si>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</si>
  <si>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</si>
  <si>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</si>
  <si>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</si>
  <si>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</si>
  <si>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</si>
  <si>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</si>
  <si>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</si>
  <si>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</si>
  <si>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</si>
  <si>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</si>
  <si>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</si>
  <si>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</si>
  <si>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</si>
  <si>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</si>
  <si>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</si>
  <si>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</si>
  <si>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</si>
  <si>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</si>
  <si>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</si>
  <si>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</si>
  <si>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</si>
  <si>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</si>
  <si>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</si>
  <si>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</si>
  <si>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</si>
  <si>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</si>
  <si>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</si>
  <si>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</si>
  <si>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</si>
  <si>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</si>
  <si>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</si>
  <si>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</si>
  <si>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</si>
  <si>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</si>
  <si>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</si>
  <si>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</si>
  <si>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</si>
  <si>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</si>
  <si>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</si>
  <si>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</si>
  <si>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</si>
  <si>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</si>
  <si>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</si>
  <si>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</si>
  <si>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</si>
  <si>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</si>
  <si>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</si>
  <si>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</si>
  <si>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</si>
  <si>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</si>
  <si>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</si>
  <si>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</si>
  <si>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</si>
  <si>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</si>
  <si>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</si>
  <si>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</si>
  <si>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</si>
  <si>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</si>
  <si>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</si>
  <si>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</si>
  <si>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</si>
  <si>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</si>
  <si>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</si>
  <si>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</si>
  <si>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</si>
  <si>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</si>
  <si>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</si>
  <si>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</si>
  <si>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</si>
  <si>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</si>
  <si>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</si>
  <si>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</si>
  <si>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</si>
  <si>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</si>
  <si>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</si>
  <si>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</si>
  <si>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</si>
  <si>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</si>
  <si>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</si>
  <si>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</si>
  <si>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</si>
  <si>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</si>
  <si>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</si>
  <si>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</si>
  <si>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</si>
  <si>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</si>
  <si>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</si>
  <si>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</si>
  <si>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</si>
  <si>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</si>
  <si>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</si>
  <si>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</si>
  <si>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</si>
  <si>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</si>
  <si>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</si>
  <si>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</si>
  <si>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</si>
  <si>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</si>
  <si>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</si>
  <si>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</si>
  <si>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</si>
  <si>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</si>
  <si>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</si>
  <si>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</si>
  <si>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</si>
  <si>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</si>
  <si>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</si>
  <si>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</si>
  <si>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</si>
  <si>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</si>
  <si>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</si>
  <si>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</si>
  <si>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</si>
  <si>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</si>
  <si>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</si>
  <si>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</si>
  <si>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</si>
  <si>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</si>
  <si>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</si>
  <si>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</si>
  <si>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</si>
  <si>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</si>
  <si>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</si>
  <si>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</si>
  <si>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</si>
  <si>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</si>
  <si>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</si>
  <si>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</si>
  <si>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</si>
  <si>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</si>
  <si>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</si>
  <si>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</si>
  <si>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</si>
  <si>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</si>
  <si>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</si>
  <si>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</si>
  <si>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</si>
  <si>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</si>
  <si>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</si>
  <si>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</si>
  <si>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</si>
  <si>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</si>
  <si>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</si>
  <si>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</si>
  <si>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</si>
  <si>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</si>
  <si>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</si>
  <si>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</si>
  <si>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</si>
  <si>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</si>
  <si>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</si>
  <si>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</si>
  <si>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</si>
  <si>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</si>
  <si>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</si>
  <si>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</si>
  <si>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</si>
  <si>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</si>
  <si>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</si>
  <si>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</si>
  <si>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</si>
  <si>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</si>
  <si>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</si>
  <si>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</si>
  <si>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</si>
  <si>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</si>
  <si>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</si>
  <si>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</si>
  <si>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</si>
  <si>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</si>
  <si>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</si>
  <si>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</si>
  <si>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</si>
  <si>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</si>
  <si>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</si>
  <si>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</si>
  <si>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</si>
  <si>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</si>
  <si>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</si>
  <si>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</si>
  <si>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</si>
  <si>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</si>
  <si>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</si>
  <si>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</si>
  <si>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</si>
  <si>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</si>
  <si>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</si>
  <si>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</si>
  <si>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</si>
  <si>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</si>
  <si>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</si>
  <si>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</si>
  <si>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</si>
  <si>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</si>
  <si>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</si>
  <si>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</si>
  <si>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</si>
  <si>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</si>
  <si>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</si>
  <si>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</si>
  <si>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</si>
  <si>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</si>
  <si>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</si>
  <si>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</si>
  <si>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</si>
  <si>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</si>
  <si>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</si>
  <si>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</si>
  <si>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</si>
  <si>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</si>
  <si>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</si>
  <si>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</si>
  <si>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</si>
  <si>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</si>
  <si>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</si>
  <si>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</si>
  <si>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</si>
  <si>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</si>
  <si>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</si>
  <si>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</si>
  <si>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</si>
  <si>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</si>
  <si>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</si>
  <si>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</si>
  <si>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</si>
  <si>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</si>
  <si>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</si>
  <si>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</si>
  <si>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</si>
  <si>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</si>
  <si>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</si>
  <si>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</si>
  <si>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</si>
  <si>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</si>
  <si>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</si>
  <si>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</si>
  <si>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</si>
  <si>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</si>
  <si>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</si>
  <si>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</si>
  <si>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</si>
  <si>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</si>
  <si>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</si>
  <si>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</si>
  <si>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</si>
  <si>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</si>
  <si>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</si>
  <si>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</si>
  <si>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</si>
  <si>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</si>
  <si>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</si>
  <si>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</si>
  <si>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</si>
  <si>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</si>
  <si>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</si>
  <si>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</si>
  <si>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</si>
  <si>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</si>
  <si>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</si>
  <si>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</si>
  <si>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</si>
  <si>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</si>
  <si>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</si>
  <si>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</si>
  <si>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</si>
  <si>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</si>
  <si>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</si>
  <si>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</si>
  <si>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</si>
  <si>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</si>
  <si>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</si>
  <si>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</si>
  <si>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</si>
  <si>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</si>
  <si>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</si>
  <si>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</si>
  <si>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</si>
  <si>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</si>
  <si>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</si>
  <si>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</si>
  <si>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</si>
  <si>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</si>
  <si>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</si>
  <si>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</si>
  <si>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</si>
  <si>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</si>
  <si>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</si>
  <si>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</si>
  <si>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</si>
  <si>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</si>
  <si>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</si>
  <si>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</si>
  <si>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</si>
  <si>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</si>
  <si>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</si>
  <si>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</si>
  <si>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</si>
  <si>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</si>
  <si>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</si>
  <si>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</si>
  <si>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</si>
  <si>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</si>
  <si>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</si>
  <si>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</si>
  <si>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</si>
  <si>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</si>
  <si>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</si>
  <si>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</si>
  <si>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</si>
  <si>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</si>
  <si>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</si>
  <si>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</si>
  <si>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</si>
  <si>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</si>
  <si>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</si>
  <si>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</si>
  <si>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</si>
  <si>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</si>
  <si>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</si>
  <si>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</si>
  <si>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</si>
  <si>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</si>
  <si>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</si>
  <si>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</si>
  <si>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</si>
  <si>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</si>
  <si>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</si>
  <si>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</si>
  <si>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</si>
  <si>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</si>
  <si>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</si>
  <si>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</si>
  <si>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</si>
  <si>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</si>
  <si>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</si>
  <si>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</si>
  <si>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</si>
  <si>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</si>
  <si>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</si>
  <si>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</si>
  <si>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</si>
  <si>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</si>
  <si>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</si>
  <si>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</si>
  <si>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</si>
  <si>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</si>
  <si>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</si>
  <si>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</si>
  <si>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</si>
  <si>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</si>
  <si>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</si>
  <si>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</si>
  <si>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</si>
  <si>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</si>
  <si>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</si>
  <si>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</si>
  <si>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</si>
  <si>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</si>
  <si>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</si>
  <si>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</si>
  <si>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</si>
  <si>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</si>
  <si>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</si>
  <si>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</si>
  <si>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</si>
  <si>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</si>
  <si>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</si>
  <si>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</si>
  <si>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</si>
  <si>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</si>
  <si>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</si>
  <si>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</si>
  <si>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</si>
  <si>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</si>
  <si>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</si>
  <si>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</si>
  <si>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</si>
  <si>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</si>
  <si>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</si>
  <si>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</si>
  <si>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</si>
  <si>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</si>
  <si>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</si>
  <si>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</si>
  <si>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</si>
  <si>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</si>
  <si>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</si>
  <si>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</si>
  <si>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</si>
  <si>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</si>
  <si>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</si>
  <si>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</si>
  <si>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</si>
  <si>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</si>
  <si>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</si>
  <si>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</si>
  <si>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</si>
  <si>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</si>
  <si>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</si>
  <si>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</si>
  <si>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</si>
  <si>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</si>
  <si>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</si>
  <si>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</si>
  <si>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</si>
  <si>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</si>
  <si>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</si>
  <si>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</si>
  <si>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</si>
  <si>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</si>
  <si>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</si>
  <si>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</si>
  <si>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</si>
  <si>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</si>
  <si>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</si>
  <si>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</si>
  <si>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</si>
  <si>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</si>
  <si>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</si>
  <si>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</si>
  <si>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</si>
  <si>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</si>
  <si>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</si>
  <si>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</si>
  <si>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</si>
  <si>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</si>
  <si>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</si>
  <si>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</si>
  <si>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</si>
  <si>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</si>
  <si>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</si>
  <si>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</si>
  <si>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</si>
  <si>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</si>
  <si>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</si>
  <si>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</si>
  <si>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</si>
  <si>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</si>
  <si>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</si>
  <si>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</si>
  <si>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</si>
  <si>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</si>
  <si>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</si>
  <si>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</si>
  <si>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</si>
  <si>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</si>
  <si>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</si>
  <si>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</si>
  <si>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</si>
  <si>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</si>
  <si>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</si>
  <si>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</si>
  <si>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</si>
  <si>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</si>
  <si>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</si>
  <si>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</si>
  <si>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</si>
  <si>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</si>
  <si>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</si>
  <si>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</si>
  <si>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</si>
  <si>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</si>
  <si>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</si>
  <si>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</si>
  <si>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</si>
  <si>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</si>
  <si>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</si>
  <si>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</si>
  <si>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</si>
  <si>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</si>
  <si>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</si>
  <si>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</si>
  <si>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</si>
  <si>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</si>
  <si>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</si>
  <si>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</si>
  <si>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</si>
  <si>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</si>
  <si>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</si>
  <si>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</si>
  <si>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</si>
  <si>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</si>
  <si>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</si>
  <si>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</si>
  <si>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</si>
  <si>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</si>
  <si>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</si>
  <si>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</si>
  <si>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</si>
  <si>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</si>
  <si>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</si>
  <si>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</si>
  <si>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</si>
  <si>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</si>
  <si>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</si>
  <si>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</si>
  <si>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</si>
  <si>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</si>
  <si>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</si>
  <si>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</si>
  <si>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</si>
  <si>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</si>
  <si>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</si>
  <si>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</si>
  <si>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</si>
  <si>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</si>
  <si>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</si>
  <si>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</si>
  <si>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</si>
  <si>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</si>
  <si>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</si>
  <si>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</si>
  <si>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</si>
  <si>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</si>
  <si>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</si>
  <si>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</si>
  <si>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</si>
  <si>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</si>
  <si>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</si>
  <si>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</si>
  <si>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</si>
  <si>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</si>
  <si>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</si>
  <si>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</si>
  <si>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</si>
  <si>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</si>
  <si>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</si>
  <si>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</si>
  <si>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</si>
  <si>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</si>
  <si>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</si>
  <si>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</si>
  <si>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</si>
  <si>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</si>
  <si>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</si>
  <si>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</si>
  <si>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</si>
  <si>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</si>
  <si>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</si>
  <si>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</si>
  <si>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</si>
  <si>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</si>
  <si>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</si>
  <si>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</si>
  <si>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</si>
  <si>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</si>
  <si>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</si>
  <si>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</si>
  <si>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</si>
  <si>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</si>
  <si>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</si>
  <si>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</si>
  <si>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</si>
  <si>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</si>
  <si>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</si>
  <si>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</si>
  <si>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</si>
  <si>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</si>
  <si>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</si>
  <si>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</si>
  <si>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</si>
  <si>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</si>
  <si>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</si>
  <si>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</si>
  <si>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</si>
  <si>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</si>
  <si>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</si>
  <si>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</si>
  <si>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</si>
  <si>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</si>
  <si>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</si>
  <si>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</si>
  <si>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</si>
  <si>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</si>
  <si>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</si>
  <si>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</si>
  <si>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</si>
  <si>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</si>
  <si>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</si>
  <si>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</si>
  <si>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</si>
  <si>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</si>
  <si>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</si>
  <si>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</si>
  <si>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</si>
  <si>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</si>
  <si>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</si>
  <si>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</si>
  <si>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</si>
  <si>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</si>
  <si>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</si>
  <si>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</si>
  <si>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</si>
  <si>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</si>
  <si>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</si>
  <si>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</si>
  <si>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</si>
  <si>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</si>
  <si>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</si>
  <si>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</si>
  <si>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</si>
  <si>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</si>
  <si>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</si>
  <si>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</si>
  <si>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</si>
  <si>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</si>
  <si>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</si>
  <si>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</si>
  <si>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</si>
  <si>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</si>
  <si>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</si>
  <si>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</si>
  <si>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</si>
  <si>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</si>
  <si>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</si>
  <si>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</si>
  <si>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</si>
  <si>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</si>
  <si>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</si>
  <si>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</si>
  <si>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</si>
  <si>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</si>
  <si>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</si>
  <si>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</si>
  <si>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</si>
  <si>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</si>
  <si>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</si>
  <si>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</si>
  <si>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</si>
  <si>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</si>
  <si>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</si>
  <si>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</si>
  <si>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</si>
  <si>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</si>
  <si>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</si>
  <si>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</si>
  <si>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</si>
  <si>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</si>
  <si>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</si>
  <si>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</si>
  <si>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</si>
  <si>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</si>
  <si>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</si>
  <si>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</si>
  <si>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</si>
  <si>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</si>
  <si>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</si>
  <si>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</si>
  <si>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</si>
  <si>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</si>
  <si>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</si>
  <si>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</si>
  <si>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</si>
  <si>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</si>
  <si>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</si>
  <si>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</si>
  <si>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</si>
  <si>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</si>
  <si>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</si>
  <si>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</si>
  <si>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</si>
  <si>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</si>
  <si>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</si>
  <si>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</si>
  <si>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</si>
  <si>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</si>
  <si>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</si>
  <si>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</si>
  <si>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</si>
  <si>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</si>
  <si>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</si>
  <si>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</si>
  <si>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</si>
  <si>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</si>
  <si>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</si>
  <si>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</si>
  <si>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</si>
  <si>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</si>
  <si>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</si>
  <si>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</si>
  <si>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</si>
  <si>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</si>
  <si>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</si>
  <si>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</si>
  <si>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</si>
  <si>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</si>
  <si>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</si>
  <si>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</si>
  <si>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</si>
  <si>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</si>
  <si>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</si>
  <si>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</si>
  <si>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</si>
  <si>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</si>
  <si>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</si>
  <si>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</si>
  <si>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</si>
  <si>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</si>
  <si>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</si>
  <si>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</si>
  <si>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</si>
  <si>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</si>
  <si>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</si>
  <si>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</si>
  <si>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</si>
  <si>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</si>
  <si>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</si>
  <si>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</si>
  <si>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</si>
  <si>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</si>
  <si>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</si>
  <si>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</si>
  <si>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</si>
  <si>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</si>
  <si>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</si>
  <si>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</si>
  <si>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</si>
  <si>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</si>
  <si>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</si>
  <si>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</si>
  <si>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</si>
  <si>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</si>
  <si>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</si>
  <si>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</si>
  <si>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</si>
  <si>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</si>
  <si>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</si>
  <si>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</si>
  <si>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</si>
  <si>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</si>
  <si>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</si>
  <si>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</si>
  <si>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</si>
  <si>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</si>
  <si>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</si>
  <si>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</si>
  <si>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</si>
  <si>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</si>
  <si>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</si>
  <si>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</si>
  <si>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</si>
  <si>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</si>
  <si>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</si>
  <si>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</si>
  <si>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</si>
  <si>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</si>
  <si>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</si>
  <si>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</si>
  <si>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</si>
  <si>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</si>
  <si>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</si>
  <si>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</si>
  <si>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</si>
  <si>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</si>
  <si>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</si>
  <si>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</si>
  <si>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</si>
  <si>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</si>
  <si>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</si>
  <si>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</si>
  <si>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</si>
  <si>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</si>
  <si>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</si>
  <si>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</si>
  <si>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</si>
  <si>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</si>
  <si>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</si>
  <si>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</si>
  <si>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</si>
  <si>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</si>
  <si>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</si>
  <si>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</si>
  <si>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</si>
  <si>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</si>
  <si>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</si>
  <si>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</si>
  <si>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</si>
  <si>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</si>
  <si>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</si>
  <si>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</si>
  <si>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</si>
  <si>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</si>
  <si>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</si>
  <si>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</si>
  <si>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</si>
  <si>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</si>
  <si>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</si>
  <si>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</si>
  <si>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</si>
  <si>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</si>
  <si>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</si>
  <si>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</si>
  <si>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</si>
  <si>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</si>
  <si>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</si>
  <si>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</si>
  <si>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</si>
  <si>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</si>
  <si>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</si>
  <si>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</si>
  <si>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</si>
  <si>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</si>
  <si>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</si>
  <si>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</si>
  <si>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</si>
  <si>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</si>
  <si>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</si>
  <si>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</si>
  <si>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</si>
  <si>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</si>
  <si>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</si>
  <si>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</si>
  <si>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</si>
  <si>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</si>
  <si>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</si>
  <si>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</si>
  <si>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</si>
  <si>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</si>
  <si>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</si>
  <si>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</si>
  <si>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</si>
  <si>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</si>
  <si>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</si>
  <si>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</si>
  <si>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</si>
  <si>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</si>
  <si>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</si>
  <si>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</si>
  <si>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</si>
  <si>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</si>
  <si>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</si>
  <si>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</si>
  <si>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</si>
  <si>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</si>
  <si>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</si>
  <si>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</si>
  <si>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</si>
  <si>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</si>
  <si>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</si>
  <si>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</si>
  <si>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</si>
  <si>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</si>
  <si>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</si>
  <si>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</si>
  <si>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</si>
  <si>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</si>
  <si>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</si>
  <si>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</si>
  <si>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</si>
  <si>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</si>
  <si>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</si>
  <si>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</si>
  <si>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</si>
  <si>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</si>
  <si>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</si>
  <si>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</si>
  <si>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</si>
  <si>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</si>
  <si>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</si>
  <si>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</si>
  <si>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</si>
  <si>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</si>
  <si>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</si>
  <si>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</si>
  <si>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</si>
  <si>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</si>
  <si>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</si>
  <si>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</si>
  <si>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</si>
  <si>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</si>
  <si>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</si>
  <si>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</si>
  <si>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</si>
  <si>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</si>
  <si>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</si>
  <si>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</si>
  <si>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</si>
  <si>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</si>
  <si>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</si>
  <si>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</si>
  <si>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</si>
  <si>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</si>
  <si>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</si>
  <si>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</si>
  <si>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</si>
  <si>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</si>
  <si>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</si>
  <si>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</si>
  <si>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</si>
  <si>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</si>
  <si>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</si>
  <si>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</si>
  <si>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</si>
  <si>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</si>
  <si>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</si>
  <si>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</si>
  <si>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</si>
  <si>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</si>
  <si>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</si>
  <si>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</si>
  <si>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</si>
  <si>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</si>
  <si>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</si>
  <si>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</si>
  <si>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</si>
  <si>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</si>
  <si>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</si>
  <si>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</si>
  <si>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</si>
  <si>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</si>
  <si>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</si>
  <si>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</si>
  <si>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</si>
  <si>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</si>
  <si>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</si>
  <si>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</si>
  <si>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</si>
  <si>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</si>
  <si>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</si>
  <si>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</si>
  <si>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</si>
  <si>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</si>
  <si>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</si>
  <si>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</si>
  <si>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</si>
  <si>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</si>
  <si>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</si>
  <si>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</si>
  <si>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</si>
  <si>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</si>
  <si>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</si>
  <si>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</si>
  <si>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</si>
  <si>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</si>
  <si>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</si>
  <si>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</si>
  <si>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</si>
  <si>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</si>
  <si>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</si>
  <si>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</si>
  <si>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</si>
  <si>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</si>
  <si>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</si>
  <si>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</si>
  <si>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</si>
  <si>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</si>
  <si>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</si>
  <si>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</si>
  <si>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</si>
  <si>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</si>
  <si>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</si>
  <si>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</si>
  <si>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</si>
  <si>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</si>
  <si>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</si>
  <si>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</si>
  <si>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</si>
  <si>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</si>
  <si>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</si>
  <si>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</si>
  <si>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</si>
  <si>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</si>
  <si>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</si>
  <si>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</si>
  <si>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</si>
  <si>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</si>
  <si>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</si>
  <si>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</si>
  <si>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</si>
  <si>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</si>
  <si>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</si>
  <si>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</si>
  <si>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</si>
  <si>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</si>
  <si>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</si>
  <si>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</si>
  <si>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</si>
  <si>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</si>
  <si>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</si>
  <si>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</si>
  <si>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</si>
  <si>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</si>
  <si>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</si>
  <si>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</si>
  <si>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</si>
  <si>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</si>
  <si>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</si>
  <si>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</si>
  <si>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</si>
  <si>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</si>
  <si>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</si>
  <si>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</si>
  <si>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</si>
  <si>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</si>
  <si>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</si>
  <si>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</si>
  <si>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</si>
  <si>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</si>
  <si>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</si>
  <si>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</si>
  <si>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</si>
  <si>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</si>
  <si>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</si>
  <si>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</si>
  <si>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</si>
  <si>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</si>
  <si>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</si>
  <si>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</si>
  <si>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</si>
  <si>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</si>
  <si>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</si>
  <si>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</si>
  <si>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</si>
  <si>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</si>
  <si>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</si>
  <si>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</si>
  <si>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</si>
  <si>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</si>
  <si>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</si>
  <si>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</si>
  <si>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</si>
  <si>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</si>
  <si>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</si>
  <si>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</si>
  <si>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</si>
  <si>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</si>
  <si>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</si>
  <si>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</si>
  <si>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</si>
  <si>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</si>
  <si>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</si>
  <si>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</si>
  <si>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</si>
  <si>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</si>
  <si>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</si>
  <si>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</si>
  <si>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</si>
  <si>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</si>
  <si>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</si>
  <si>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</si>
  <si>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</si>
  <si>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</si>
  <si>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</si>
  <si>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</si>
  <si>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</si>
  <si>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</si>
  <si>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</si>
  <si>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</si>
  <si>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</si>
  <si>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</si>
  <si>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</si>
  <si>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</si>
  <si>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</si>
  <si>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</si>
  <si>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</si>
  <si>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</si>
  <si>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</si>
  <si>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</si>
  <si>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</si>
  <si>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</si>
  <si>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</si>
  <si>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</si>
  <si>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</si>
  <si>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</si>
  <si>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</si>
  <si>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</si>
  <si>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</si>
  <si>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</si>
  <si>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</si>
  <si>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</si>
  <si>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</si>
  <si>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</si>
  <si>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</si>
  <si>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</si>
  <si>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</si>
  <si>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</si>
  <si>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</si>
  <si>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</si>
  <si>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</si>
  <si>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</si>
  <si>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</si>
  <si>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</si>
  <si>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</si>
  <si>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</si>
  <si>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</si>
  <si>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</si>
  <si>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</si>
  <si>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</si>
  <si>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</si>
  <si>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</si>
  <si>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</si>
  <si>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</si>
  <si>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</si>
  <si>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</si>
  <si>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</si>
  <si>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</si>
  <si>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</si>
  <si>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</si>
  <si>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</si>
  <si>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</si>
  <si>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</si>
  <si>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</si>
  <si>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</si>
  <si>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</si>
  <si>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</si>
  <si>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</si>
  <si>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</si>
  <si>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</si>
  <si>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</si>
  <si>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</si>
  <si>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</si>
  <si>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</si>
  <si>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</si>
  <si>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</si>
  <si>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</si>
  <si>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</si>
  <si>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</si>
  <si>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</si>
  <si>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</si>
  <si>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</si>
  <si>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</si>
  <si>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</si>
  <si>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</si>
  <si>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</si>
  <si>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</si>
  <si>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</si>
  <si>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</si>
  <si>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</si>
  <si>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</si>
  <si>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</si>
  <si>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</si>
  <si>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</si>
  <si>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</si>
  <si>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</si>
  <si>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</si>
  <si>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</si>
  <si>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</si>
  <si>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</si>
  <si>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</si>
  <si>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</si>
  <si>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</si>
  <si>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</si>
  <si>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</si>
  <si>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</si>
  <si>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</si>
  <si>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</si>
  <si>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</si>
  <si>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</si>
  <si>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</si>
  <si>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</si>
  <si>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</si>
  <si>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</si>
  <si>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</si>
  <si>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</si>
  <si>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</si>
  <si>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</si>
  <si>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</si>
  <si>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</si>
  <si>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</si>
  <si>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</si>
  <si>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</si>
  <si>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</si>
  <si>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</si>
  <si>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</si>
  <si>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</si>
  <si>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</si>
  <si>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</si>
  <si>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</si>
  <si>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</si>
  <si>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</si>
  <si>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</si>
  <si>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</si>
  <si>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</si>
  <si>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</si>
  <si>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</si>
  <si>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</si>
  <si>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</si>
  <si>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</si>
  <si>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</si>
  <si>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</si>
  <si>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</si>
  <si>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</si>
  <si>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</si>
  <si>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</si>
  <si>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</si>
  <si>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</si>
  <si>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</si>
  <si>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</si>
  <si>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</si>
  <si>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</si>
  <si>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</si>
  <si>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</si>
  <si>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</si>
  <si>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</si>
  <si>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</si>
  <si>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</si>
  <si>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</si>
  <si>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</si>
  <si>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</si>
  <si>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</si>
  <si>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</si>
  <si>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</si>
  <si>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</si>
  <si>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</si>
  <si>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</si>
  <si>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</si>
  <si>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</si>
  <si>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</si>
  <si>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</si>
  <si>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</si>
  <si>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</si>
  <si>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</si>
  <si>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</si>
  <si>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</si>
  <si>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</si>
  <si>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</si>
  <si>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</si>
  <si>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</si>
  <si>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</si>
  <si>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</si>
  <si>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</si>
  <si>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</si>
  <si>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</si>
  <si>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</si>
  <si>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</si>
  <si>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</si>
  <si>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</si>
  <si>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</si>
  <si>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</si>
  <si>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</si>
  <si>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</si>
  <si>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</si>
  <si>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</si>
  <si>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</si>
  <si>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</si>
  <si>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</si>
  <si>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</si>
  <si>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</si>
  <si>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</si>
  <si>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</si>
  <si>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</si>
  <si>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</si>
  <si>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</si>
  <si>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</si>
  <si>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</si>
  <si>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</si>
  <si>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</si>
  <si>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</si>
  <si>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</si>
  <si>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</si>
  <si>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</si>
  <si>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</si>
  <si>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</si>
  <si>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</si>
  <si>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</si>
  <si>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</si>
  <si>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</si>
  <si>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</si>
  <si>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</si>
  <si>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</si>
  <si>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</si>
  <si>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</si>
  <si>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</si>
  <si>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</si>
  <si>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</si>
  <si>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</si>
  <si>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</si>
  <si>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</si>
  <si>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</si>
  <si>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</si>
  <si>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</si>
  <si>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</si>
  <si>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</si>
  <si>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</si>
  <si>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</si>
  <si>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</si>
  <si>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</si>
  <si>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</si>
  <si>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</si>
  <si>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</si>
  <si>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</si>
  <si>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</si>
  <si>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</si>
  <si>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</si>
  <si>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</si>
  <si>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</si>
  <si>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</si>
  <si>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</si>
  <si>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</si>
  <si>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</si>
  <si>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</si>
  <si>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</si>
  <si>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</si>
  <si>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</si>
  <si>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</si>
  <si>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</si>
  <si>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</si>
  <si>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</si>
  <si>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</si>
  <si>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</si>
  <si>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</si>
  <si>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</si>
  <si>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</si>
  <si>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</si>
  <si>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</si>
  <si>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</si>
  <si>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</si>
  <si>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</si>
  <si>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</si>
  <si>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</si>
  <si>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</si>
  <si>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</si>
  <si>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</si>
  <si>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</si>
  <si>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</si>
  <si>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</si>
  <si>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</si>
  <si>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</si>
  <si>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</si>
  <si>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</si>
  <si>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</si>
  <si>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</si>
  <si>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</si>
  <si>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</si>
  <si>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</si>
  <si>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</si>
  <si>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</si>
  <si>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</si>
  <si>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</si>
  <si>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</si>
  <si>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</si>
  <si>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</si>
  <si>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</si>
  <si>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</si>
  <si>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</si>
  <si>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</si>
  <si>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</si>
  <si>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</si>
  <si>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</si>
  <si>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</si>
  <si>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</si>
  <si>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</si>
  <si>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</si>
  <si>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</si>
  <si>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</si>
  <si>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</si>
  <si>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</si>
  <si>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</si>
  <si>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</si>
  <si>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</si>
  <si>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</si>
  <si>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</si>
  <si>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</si>
  <si>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</si>
  <si>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</si>
  <si>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</si>
  <si>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</si>
  <si>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</si>
  <si>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</si>
  <si>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</si>
  <si>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</si>
  <si>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</si>
  <si>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</si>
  <si>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</si>
  <si>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</si>
  <si>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</si>
  <si>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</si>
  <si>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</si>
  <si>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</si>
  <si>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</si>
  <si>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</si>
  <si>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</si>
  <si>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</si>
  <si>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</si>
  <si>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</si>
  <si>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</si>
  <si>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</si>
  <si>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</si>
  <si>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</si>
  <si>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</si>
  <si>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</si>
  <si>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</si>
  <si>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</si>
  <si>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</si>
  <si>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</si>
  <si>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</si>
  <si>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</si>
  <si>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</si>
  <si>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</si>
  <si>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</si>
  <si>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</si>
  <si>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</si>
  <si>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</si>
  <si>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</si>
  <si>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</si>
  <si>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</si>
  <si>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</si>
  <si>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</si>
  <si>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</si>
  <si>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</si>
  <si>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</si>
  <si>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</si>
  <si>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</si>
  <si>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</si>
  <si>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</si>
  <si>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</si>
  <si>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</si>
  <si>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</si>
  <si>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</si>
  <si>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</si>
  <si>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</si>
  <si>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</si>
  <si>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</si>
  <si>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</si>
  <si>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</si>
  <si>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</si>
  <si>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</si>
  <si>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</si>
  <si>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</si>
  <si>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</si>
  <si>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</si>
  <si>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</si>
  <si>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</si>
  <si>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</si>
  <si>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</si>
  <si>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</si>
  <si>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</si>
  <si>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</si>
  <si>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</si>
  <si>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</si>
  <si>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</si>
  <si>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</si>
  <si>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</si>
  <si>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</si>
  <si>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</si>
  <si>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</si>
  <si>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</si>
  <si>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</si>
  <si>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</si>
  <si>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</si>
  <si>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</si>
  <si>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</si>
  <si>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</si>
  <si>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</si>
  <si>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</si>
  <si>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</si>
  <si>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</si>
  <si>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</si>
  <si>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</si>
  <si>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</si>
  <si>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</si>
  <si>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</si>
  <si>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</si>
  <si>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</si>
  <si>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</si>
  <si>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</si>
  <si>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</si>
  <si>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</si>
  <si>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</si>
  <si>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</si>
  <si>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</si>
  <si>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</si>
  <si>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</si>
  <si>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</si>
  <si>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</si>
  <si>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</si>
  <si>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</si>
  <si>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</si>
  <si>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</si>
  <si>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</si>
  <si>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</si>
  <si>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</si>
  <si>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</si>
  <si>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</si>
  <si>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</si>
  <si>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</si>
  <si>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</si>
  <si>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</si>
  <si>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</si>
  <si>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</si>
  <si>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</si>
  <si>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</si>
  <si>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</si>
  <si>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</si>
  <si>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</si>
  <si>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</si>
  <si>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</si>
  <si>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</si>
  <si>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</si>
  <si>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</si>
  <si>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</si>
  <si>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</si>
  <si>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</si>
  <si>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</si>
  <si>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</si>
  <si>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</si>
  <si>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</si>
  <si>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</si>
  <si>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</si>
  <si>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</si>
  <si>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</si>
  <si>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</si>
  <si>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</si>
  <si>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</si>
  <si>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</si>
  <si>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</si>
  <si>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</si>
  <si>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</si>
  <si>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</si>
  <si>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</si>
  <si>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</si>
  <si>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</si>
  <si>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</si>
  <si>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</si>
  <si>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</si>
  <si>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</si>
  <si>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</si>
  <si>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</si>
  <si>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</si>
  <si>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</si>
  <si>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</si>
  <si>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</si>
  <si>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</si>
  <si>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</si>
  <si>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</si>
  <si>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</si>
  <si>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</si>
  <si>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</si>
  <si>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</si>
  <si>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</si>
  <si>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</si>
  <si>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</si>
  <si>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</si>
  <si>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</si>
  <si>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</si>
  <si>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</si>
  <si>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</si>
  <si>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</si>
  <si>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</si>
  <si>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</si>
  <si>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</si>
  <si>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</si>
  <si>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</si>
  <si>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</si>
  <si>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</si>
  <si>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</si>
  <si>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</si>
  <si>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</si>
  <si>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</si>
  <si>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</si>
  <si>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</si>
  <si>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</si>
  <si>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</si>
  <si>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</si>
  <si>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</si>
  <si>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</si>
  <si>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</si>
  <si>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</si>
  <si>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</si>
  <si>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</si>
  <si>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</si>
  <si>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</si>
  <si>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</si>
  <si>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</si>
  <si>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</si>
  <si>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</si>
  <si>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</si>
  <si>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</si>
  <si>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</si>
  <si>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</si>
  <si>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</si>
  <si>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</si>
  <si>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</si>
  <si>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</si>
  <si>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</si>
  <si>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</si>
  <si>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</si>
  <si>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</si>
  <si>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</si>
  <si>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</si>
  <si>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</si>
  <si>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</si>
  <si>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</si>
  <si>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</si>
  <si>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</si>
  <si>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</si>
  <si>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</si>
  <si>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</si>
  <si>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</si>
  <si>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</si>
  <si>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</si>
  <si>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</si>
  <si>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</si>
  <si>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</si>
  <si>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</si>
  <si>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</si>
  <si>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</si>
  <si>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</si>
  <si>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</si>
  <si>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</si>
  <si>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</si>
  <si>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</si>
  <si>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</si>
  <si>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</si>
  <si>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</si>
  <si>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</si>
  <si>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</si>
  <si>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</si>
  <si>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</si>
  <si>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</si>
  <si>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</si>
  <si>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</si>
  <si>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</si>
  <si>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</si>
  <si>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</si>
  <si>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</si>
  <si>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</si>
  <si>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</si>
  <si>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</si>
  <si>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</si>
  <si>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</si>
  <si>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</si>
  <si>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</si>
  <si>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</si>
  <si>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</si>
  <si>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</si>
  <si>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</si>
  <si>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</si>
  <si>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</si>
  <si>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</si>
  <si>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</si>
  <si>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</si>
  <si>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</si>
  <si>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</si>
  <si>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</si>
  <si>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</si>
  <si>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</si>
  <si>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</si>
  <si>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</si>
  <si>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</si>
  <si>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</si>
  <si>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</si>
  <si>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</si>
  <si>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</si>
  <si>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</si>
  <si>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</si>
  <si>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</si>
  <si>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</si>
  <si>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</si>
  <si>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</si>
  <si>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</si>
  <si>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</si>
  <si>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</si>
  <si>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</si>
  <si>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</si>
  <si>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</si>
  <si>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</si>
  <si>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</si>
  <si>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</si>
  <si>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</si>
  <si>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</si>
  <si>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</si>
  <si>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</si>
  <si>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</si>
  <si>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</si>
  <si>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</si>
  <si>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</si>
  <si>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</si>
  <si>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</si>
  <si>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</si>
  <si>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</si>
  <si>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</si>
  <si>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</si>
  <si>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</si>
  <si>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</si>
  <si>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</si>
  <si>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</si>
  <si>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</si>
  <si>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</si>
  <si>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</si>
  <si>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</si>
  <si>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</si>
  <si>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</si>
  <si>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</si>
  <si>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</si>
  <si>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</si>
  <si>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</si>
  <si>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</si>
  <si>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</si>
  <si>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</si>
  <si>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</si>
  <si>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</si>
  <si>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</si>
  <si>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</si>
  <si>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</si>
  <si>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</si>
  <si>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</si>
  <si>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</si>
  <si>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</si>
  <si>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</si>
  <si>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</si>
  <si>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</si>
  <si>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</si>
  <si>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</si>
  <si>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</si>
  <si>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</si>
  <si>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</si>
  <si>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</si>
  <si>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</si>
  <si>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</si>
  <si>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</si>
  <si>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</si>
  <si>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</si>
  <si>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</si>
  <si>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</si>
  <si>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</si>
  <si>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</si>
  <si>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</si>
  <si>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</si>
  <si>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</si>
  <si>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</si>
  <si>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</si>
  <si>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</si>
  <si>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</si>
  <si>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</si>
  <si>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</si>
  <si>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</si>
  <si>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</si>
  <si>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</si>
  <si>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</si>
  <si>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</si>
  <si>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</si>
  <si>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</si>
  <si>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</si>
  <si>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</si>
  <si>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</si>
  <si>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</si>
  <si>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</si>
  <si>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</si>
  <si>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</si>
  <si>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</si>
  <si>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</si>
  <si>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</si>
  <si>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</si>
  <si>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</si>
  <si>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</si>
  <si>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</si>
  <si>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</si>
  <si>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</si>
  <si>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</si>
  <si>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</si>
  <si>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</si>
  <si>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</si>
  <si>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</si>
  <si>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</si>
  <si>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</si>
  <si>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</si>
  <si>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</si>
  <si>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</si>
  <si>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</si>
  <si>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</si>
  <si>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</si>
  <si>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</si>
  <si>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</si>
  <si>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</si>
  <si>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</si>
  <si>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</si>
  <si>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</si>
  <si>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</si>
  <si>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</si>
  <si>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</si>
  <si>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</si>
  <si>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</si>
  <si>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</si>
  <si>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</si>
  <si>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</si>
  <si>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</si>
  <si>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</si>
  <si>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</si>
  <si>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</si>
  <si>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</si>
  <si>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</si>
  <si>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</si>
  <si>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</si>
  <si>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</si>
  <si>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</si>
  <si>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</si>
  <si>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</si>
  <si>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</si>
  <si>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</si>
  <si>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</si>
  <si>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</si>
  <si>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</si>
  <si>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</si>
  <si>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</si>
  <si>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</si>
  <si>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</si>
  <si>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</si>
  <si>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</si>
  <si>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</si>
  <si>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</si>
  <si>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</si>
  <si>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</si>
  <si>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</si>
  <si>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</si>
  <si>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</si>
  <si>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</si>
  <si>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</si>
  <si>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</si>
  <si>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</si>
  <si>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</si>
  <si>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</si>
  <si>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</si>
  <si>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</si>
  <si>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</si>
  <si>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</si>
  <si>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</si>
  <si>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</si>
  <si>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</si>
  <si>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</si>
  <si>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</si>
  <si>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</si>
  <si>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</si>
  <si>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</si>
  <si>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</si>
  <si>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</si>
  <si>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</si>
  <si>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</si>
  <si>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</si>
  <si>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</si>
  <si>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</si>
  <si>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</si>
  <si>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</si>
  <si>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</si>
  <si>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</si>
  <si>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</si>
  <si>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</si>
  <si>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</si>
  <si>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</si>
  <si>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</si>
  <si>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</si>
  <si>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</si>
  <si>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</si>
  <si>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</si>
  <si>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</si>
  <si>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</si>
  <si>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</si>
  <si>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</si>
  <si>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</si>
  <si>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</si>
  <si>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</si>
  <si>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</si>
  <si>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</si>
  <si>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</si>
  <si>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</si>
  <si>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</si>
  <si>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</si>
  <si>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</si>
  <si>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</si>
  <si>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</si>
  <si>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</si>
  <si>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</si>
  <si>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</si>
  <si>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</si>
  <si>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</si>
  <si>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</si>
  <si>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</si>
  <si>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</si>
  <si>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</si>
  <si>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</si>
  <si>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</si>
  <si>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</si>
  <si>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</si>
  <si>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</si>
  <si>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</si>
  <si>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</si>
  <si>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</si>
  <si>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</si>
  <si>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</si>
  <si>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</si>
  <si>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</si>
  <si>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</si>
  <si>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</si>
  <si>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</si>
  <si>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</si>
  <si>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</si>
  <si>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</si>
  <si>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</si>
  <si>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</si>
  <si>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</si>
  <si>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</si>
  <si>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</si>
  <si>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</si>
  <si>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</si>
  <si>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</si>
  <si>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</si>
  <si>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</si>
  <si>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</si>
  <si>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</si>
  <si>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</si>
  <si>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</si>
  <si>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</si>
  <si>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</si>
  <si>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</si>
  <si>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</si>
  <si>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</si>
  <si>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</si>
  <si>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</si>
  <si>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</si>
  <si>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</si>
  <si>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</si>
  <si>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</si>
  <si>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</si>
  <si>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</si>
  <si>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</si>
  <si>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</si>
  <si>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</si>
  <si>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</si>
  <si>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</si>
  <si>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</si>
  <si>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</si>
  <si>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</si>
  <si>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</si>
  <si>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</si>
  <si>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</si>
  <si>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</si>
  <si>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</si>
  <si>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</si>
  <si>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</si>
  <si>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</si>
  <si>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</si>
  <si>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</si>
  <si>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</si>
  <si>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</si>
  <si>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</si>
  <si>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</si>
  <si>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</si>
  <si>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</si>
  <si>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</si>
  <si>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</si>
  <si>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</si>
  <si>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</si>
  <si>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</si>
  <si>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</si>
  <si>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</si>
  <si>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</si>
  <si>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</si>
  <si>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</si>
  <si>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</si>
  <si>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</si>
  <si>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</si>
  <si>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</si>
  <si>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</si>
  <si>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</si>
  <si>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</si>
  <si>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</si>
  <si>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</si>
  <si>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</si>
  <si>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</si>
  <si>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</si>
  <si>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</si>
  <si>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</si>
  <si>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</si>
  <si>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</si>
  <si>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</si>
  <si>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</si>
  <si>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</si>
  <si>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</si>
  <si>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</si>
  <si>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</si>
  <si>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</si>
  <si>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</si>
  <si>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</si>
  <si>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</si>
  <si>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</si>
  <si>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</si>
  <si>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</si>
  <si>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</si>
  <si>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</si>
  <si>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</si>
  <si>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</si>
  <si>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</si>
  <si>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</si>
  <si>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</si>
  <si>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</si>
  <si>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</si>
  <si>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</si>
  <si>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</si>
  <si>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</si>
  <si>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</si>
  <si>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</si>
  <si>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</si>
  <si>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</si>
  <si>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</si>
  <si>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</si>
  <si>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</si>
  <si>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</si>
  <si>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</si>
  <si>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</si>
  <si>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</si>
  <si>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</si>
  <si>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</si>
  <si>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</si>
  <si>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</si>
  <si>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</si>
  <si>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</si>
  <si>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</si>
  <si>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</si>
  <si>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</si>
  <si>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</si>
  <si>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</si>
  <si>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</si>
  <si>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</si>
  <si>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</si>
  <si>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</si>
  <si>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</si>
  <si>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</si>
  <si>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</si>
  <si>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</si>
  <si>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</si>
  <si>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</si>
  <si>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</si>
  <si>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</si>
  <si>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</si>
  <si>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</si>
  <si>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</si>
  <si>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</si>
  <si>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</si>
  <si>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</si>
  <si>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</si>
  <si>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</si>
  <si>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</si>
  <si>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</si>
  <si>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</si>
  <si>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</si>
  <si>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</si>
  <si>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</si>
  <si>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</si>
  <si>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</si>
  <si>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</si>
  <si>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</si>
  <si>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</si>
  <si>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</si>
  <si>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</si>
  <si>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</si>
  <si>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</si>
  <si>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</si>
  <si>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</si>
  <si>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</si>
  <si>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</si>
  <si>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</si>
  <si>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</si>
  <si>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</si>
  <si>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</si>
  <si>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</si>
  <si>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</si>
  <si>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</si>
  <si>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</si>
  <si>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</si>
  <si>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</si>
  <si>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</si>
  <si>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</si>
  <si>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</si>
  <si>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</si>
  <si>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</si>
  <si>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</si>
  <si>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</si>
  <si>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</si>
  <si>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</si>
  <si>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</si>
  <si>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</si>
  <si>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</si>
  <si>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</si>
  <si>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</si>
  <si>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</si>
  <si>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</si>
  <si>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</si>
  <si>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</si>
  <si>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</si>
  <si>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</si>
  <si>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</si>
  <si>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</si>
  <si>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</si>
  <si>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</si>
  <si>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</si>
  <si>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</si>
  <si>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</si>
  <si>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</si>
  <si>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</si>
  <si>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</si>
  <si>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</si>
  <si>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</si>
  <si>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</si>
  <si>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</si>
  <si>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</si>
  <si>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</si>
  <si>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</si>
  <si>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</si>
  <si>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</si>
  <si>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</si>
  <si>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</si>
  <si>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</si>
  <si>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</si>
  <si>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</si>
  <si>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</si>
  <si>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</si>
  <si>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</si>
  <si>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</si>
  <si>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</si>
  <si>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</si>
  <si>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</si>
  <si>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</si>
  <si>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</si>
  <si>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</si>
  <si>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</si>
  <si>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</si>
  <si>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</si>
  <si>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</si>
  <si>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</si>
  <si>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</si>
  <si>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</si>
  <si>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</si>
  <si>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</si>
  <si>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</si>
  <si>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</si>
  <si>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</si>
  <si>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</si>
  <si>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</si>
  <si>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</si>
  <si>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</si>
  <si>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</si>
  <si>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</si>
  <si>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</si>
  <si>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</si>
  <si>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</si>
  <si>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</si>
  <si>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</si>
  <si>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</si>
  <si>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</si>
  <si>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</si>
  <si>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</si>
  <si>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</si>
  <si>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</si>
  <si>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</si>
  <si>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</si>
  <si>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</si>
  <si>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</si>
  <si>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</si>
  <si>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</si>
  <si>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</si>
  <si>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</si>
  <si>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</si>
  <si>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</si>
  <si>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</si>
  <si>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</si>
  <si>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</si>
  <si>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</si>
  <si>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</si>
  <si>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</si>
  <si>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</si>
  <si>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</si>
  <si>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</si>
  <si>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</si>
  <si>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</si>
  <si>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</si>
  <si>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</si>
  <si>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</si>
  <si>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</si>
  <si>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</si>
  <si>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</si>
  <si>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</si>
  <si>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</si>
  <si>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</si>
  <si>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</si>
  <si>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</si>
  <si>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</si>
  <si>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</si>
  <si>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</si>
  <si>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</si>
  <si>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</si>
  <si>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</si>
  <si>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</si>
  <si>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</si>
  <si>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</si>
  <si>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</si>
  <si>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</si>
  <si>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</si>
  <si>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</si>
  <si>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</si>
  <si>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</si>
  <si>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</si>
  <si>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</si>
  <si>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</si>
  <si>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</si>
  <si>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</si>
  <si>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</si>
  <si>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</si>
  <si>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</si>
  <si>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</si>
  <si>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</si>
  <si>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</si>
  <si>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</si>
  <si>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</si>
  <si>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</si>
  <si>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</si>
  <si>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</si>
  <si>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</si>
  <si>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</si>
  <si>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</si>
  <si>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</si>
  <si>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</si>
  <si>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</si>
  <si>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</si>
  <si>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</si>
  <si>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</si>
  <si>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</si>
  <si>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</si>
  <si>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</si>
  <si>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</si>
  <si>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</si>
  <si>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</si>
  <si>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</si>
  <si>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</si>
  <si>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</si>
  <si>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</si>
  <si>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</si>
  <si>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</si>
  <si>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</si>
  <si>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</si>
  <si>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</si>
  <si>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</si>
  <si>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</si>
  <si>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</si>
  <si>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</si>
  <si>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</si>
  <si>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</si>
  <si>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</si>
  <si>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</si>
  <si>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</si>
  <si>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</si>
  <si>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</si>
  <si>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</si>
  <si>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</si>
  <si>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</si>
  <si>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</si>
  <si>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</si>
  <si>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</si>
  <si>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</si>
  <si>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</si>
  <si>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</si>
  <si>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</si>
  <si>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</si>
  <si>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</si>
  <si>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</si>
  <si>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</si>
  <si>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</si>
  <si>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</si>
  <si>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</si>
  <si>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</si>
  <si>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</si>
  <si>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</si>
  <si>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</si>
  <si>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</si>
  <si>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</si>
  <si>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</si>
  <si>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</si>
  <si>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</si>
  <si>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</si>
  <si>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</si>
  <si>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</si>
  <si>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</si>
  <si>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</si>
  <si>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</si>
  <si>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</si>
  <si>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</si>
  <si>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</si>
  <si>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</si>
  <si>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</si>
  <si>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</si>
  <si>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</si>
  <si>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</si>
  <si>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</si>
  <si>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</si>
  <si>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</si>
  <si>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</si>
  <si>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</si>
  <si>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</si>
  <si>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</si>
  <si>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</si>
  <si>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</si>
  <si>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</si>
  <si>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</si>
  <si>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</si>
  <si>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</si>
  <si>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</si>
  <si>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</si>
  <si>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</si>
  <si>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</si>
  <si>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</si>
  <si>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</si>
  <si>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</si>
  <si>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</si>
  <si>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</si>
  <si>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</si>
  <si>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</si>
  <si>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</si>
  <si>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</si>
  <si>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</si>
  <si>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</si>
  <si>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</si>
  <si>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</si>
  <si>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</si>
  <si>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</si>
  <si>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</si>
  <si>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</si>
  <si>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</si>
  <si>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</si>
  <si>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</si>
  <si>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</si>
  <si>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</si>
  <si>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</si>
  <si>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</si>
  <si>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</si>
  <si>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</si>
  <si>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</si>
  <si>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</si>
  <si>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</si>
  <si>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</si>
  <si>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</si>
  <si>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</si>
  <si>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</si>
  <si>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</si>
  <si>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</si>
  <si>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</si>
  <si>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</si>
  <si>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</si>
  <si>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</si>
  <si>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</si>
  <si>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</si>
  <si>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</si>
  <si>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</si>
  <si>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</si>
  <si>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</si>
  <si>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</si>
  <si>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</si>
  <si>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</si>
  <si>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</si>
  <si>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</si>
  <si>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</si>
  <si>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</si>
  <si>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</si>
  <si>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</si>
  <si>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</si>
  <si>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</si>
  <si>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</si>
  <si>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</si>
  <si>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</si>
  <si>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</si>
  <si>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</si>
  <si>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</si>
  <si>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</si>
  <si>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</si>
  <si>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</si>
  <si>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</si>
  <si>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</si>
  <si>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</si>
  <si>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</si>
  <si>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</si>
  <si>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</si>
  <si>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</si>
  <si>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</si>
  <si>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</si>
  <si>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</si>
  <si>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</si>
  <si>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</si>
  <si>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</si>
  <si>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</si>
  <si>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</si>
  <si>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</si>
  <si>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</si>
  <si>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</si>
  <si>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</si>
  <si>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</si>
  <si>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</si>
  <si>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</si>
  <si>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</si>
  <si>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</si>
  <si>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</si>
  <si>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</si>
  <si>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</si>
  <si>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</si>
  <si>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</si>
  <si>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</si>
  <si>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</si>
  <si>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</si>
  <si>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</si>
  <si>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</si>
  <si>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</si>
  <si>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</si>
  <si>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</si>
  <si>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</si>
  <si>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</si>
  <si>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</si>
  <si>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</si>
  <si>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</si>
  <si>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</si>
  <si>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</si>
  <si>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</si>
  <si>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</si>
  <si>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</si>
  <si>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</si>
  <si>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</si>
  <si>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</si>
  <si>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</si>
  <si>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</si>
  <si>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</si>
  <si>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</si>
  <si>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</si>
  <si>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</si>
  <si>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</si>
  <si>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</si>
  <si>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</si>
  <si>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</si>
  <si>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</si>
  <si>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</si>
  <si>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</si>
  <si>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</si>
  <si>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</si>
  <si>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</si>
  <si>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</si>
  <si>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</si>
  <si>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</si>
  <si>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</si>
  <si>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</si>
  <si>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</si>
  <si>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</si>
  <si>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</si>
  <si>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</si>
  <si>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</si>
  <si>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</si>
  <si>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</si>
  <si>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</si>
  <si>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</si>
  <si>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</si>
  <si>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</si>
  <si>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</si>
  <si>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</si>
  <si>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</si>
  <si>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</si>
  <si>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</si>
  <si>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</si>
  <si>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</si>
  <si>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</si>
  <si>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</si>
  <si>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</si>
  <si>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</si>
  <si>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</si>
  <si>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</si>
  <si>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</si>
  <si>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</si>
  <si>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</si>
  <si>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</si>
  <si>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</si>
  <si>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</si>
  <si>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</si>
  <si>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</si>
  <si>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</si>
  <si>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</si>
  <si>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</si>
  <si>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</si>
  <si>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</si>
  <si>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</si>
  <si>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</si>
  <si>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</si>
  <si>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</si>
  <si>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</si>
  <si>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</si>
  <si>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</si>
  <si>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</si>
  <si>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</si>
  <si>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</si>
  <si>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</si>
  <si>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</si>
  <si>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</si>
  <si>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</si>
  <si>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</si>
  <si>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</si>
  <si>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</si>
  <si>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</si>
  <si>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</si>
  <si>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</si>
  <si>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</si>
  <si>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</si>
  <si>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</si>
  <si>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</si>
  <si>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</si>
  <si>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</si>
  <si>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</si>
  <si>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</si>
  <si>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</si>
  <si>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</si>
  <si>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</si>
  <si>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</si>
  <si>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</si>
  <si>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</si>
  <si>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</si>
  <si>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</si>
  <si>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</si>
  <si>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</si>
  <si>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</si>
  <si>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</si>
  <si>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</si>
  <si>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</si>
  <si>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</si>
  <si>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</si>
  <si>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</si>
  <si>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</si>
  <si>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</si>
  <si>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</si>
  <si>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</si>
  <si>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</si>
  <si>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</si>
  <si>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</si>
  <si>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</si>
  <si>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</si>
  <si>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</si>
  <si>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</si>
  <si>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</si>
  <si>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</si>
  <si>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</si>
  <si>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</si>
  <si>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</si>
  <si>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</si>
  <si>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</si>
  <si>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</si>
  <si>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</si>
  <si>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</si>
  <si>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</si>
  <si>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</si>
  <si>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</si>
  <si>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</si>
  <si>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</si>
  <si>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</si>
  <si>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</si>
  <si>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</si>
  <si>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</si>
  <si>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</si>
  <si>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</si>
  <si>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</si>
  <si>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</si>
  <si>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</si>
  <si>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</si>
  <si>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</si>
  <si>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</si>
  <si>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</si>
  <si>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</si>
  <si>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</si>
  <si>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</si>
  <si>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</si>
  <si>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</si>
  <si>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</si>
  <si>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</si>
  <si>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</si>
  <si>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</si>
  <si>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</si>
  <si>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</si>
  <si>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</si>
  <si>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</si>
  <si>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</si>
  <si>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</si>
  <si>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</si>
  <si>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</si>
  <si>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</si>
  <si>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</si>
  <si>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</si>
  <si>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</si>
  <si>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</si>
  <si>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</si>
  <si>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</si>
  <si>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</si>
  <si>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</si>
  <si>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</si>
  <si>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</si>
  <si>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</si>
  <si>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</si>
  <si>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</si>
  <si>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</si>
  <si>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</si>
  <si>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</si>
  <si>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</si>
  <si>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</si>
  <si>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</si>
  <si>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</si>
  <si>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</si>
  <si>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</si>
  <si>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</si>
  <si>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</si>
  <si>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</si>
  <si>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</si>
  <si>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</si>
  <si>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</si>
  <si>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</si>
  <si>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</si>
  <si>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</si>
  <si>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</si>
  <si>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</si>
  <si>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</si>
  <si>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</si>
  <si>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</si>
  <si>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</si>
  <si>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</si>
  <si>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</si>
  <si>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</si>
  <si>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</si>
  <si>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</si>
  <si>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</si>
  <si>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</si>
  <si>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</si>
  <si>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</si>
  <si>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</si>
  <si>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</si>
  <si>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</si>
  <si>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</si>
  <si>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</si>
  <si>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</si>
  <si>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</si>
  <si>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</si>
  <si>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</si>
  <si>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</si>
  <si>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</si>
  <si>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</si>
  <si>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</si>
  <si>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</si>
  <si>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</si>
  <si>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</si>
  <si>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</si>
  <si>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</si>
  <si>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</si>
  <si>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</si>
  <si>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</si>
  <si>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</si>
  <si>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</si>
  <si>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</si>
  <si>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</si>
  <si>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</si>
  <si>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</si>
  <si>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</si>
  <si>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</si>
  <si>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</si>
  <si>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</si>
  <si>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</si>
  <si>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</si>
  <si>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</si>
  <si>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</si>
  <si>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</si>
  <si>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</si>
  <si>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</si>
  <si>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</si>
  <si>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</si>
  <si>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</si>
  <si>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</si>
  <si>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</si>
  <si>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</si>
  <si>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</si>
  <si>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</si>
  <si>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</si>
  <si>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</si>
  <si>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</si>
  <si>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</si>
  <si>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</si>
  <si>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</si>
  <si>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</si>
  <si>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</si>
  <si>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</si>
  <si>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</si>
  <si>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</si>
  <si>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</si>
  <si>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</si>
  <si>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</si>
  <si>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</si>
  <si>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</si>
  <si>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</si>
  <si>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</si>
  <si>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</si>
  <si>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</si>
  <si>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</si>
  <si>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</si>
  <si>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</si>
  <si>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</si>
  <si>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</si>
  <si>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</si>
  <si>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</si>
  <si>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</si>
  <si>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</si>
  <si>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</si>
  <si>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</si>
  <si>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</si>
  <si>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</si>
  <si>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</si>
  <si>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</si>
  <si>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</si>
  <si>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</si>
  <si>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</si>
  <si>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</si>
  <si>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</si>
  <si>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</si>
  <si>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</si>
  <si>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</si>
  <si>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</si>
  <si>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</si>
  <si>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</si>
  <si>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</si>
  <si>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</si>
  <si>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</si>
  <si>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</si>
  <si>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</si>
  <si>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</si>
  <si>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</si>
  <si>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</si>
  <si>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</si>
  <si>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</si>
  <si>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</si>
  <si>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</si>
  <si>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</si>
  <si>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</si>
  <si>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</si>
  <si>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</si>
  <si>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</si>
  <si>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</si>
  <si>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</si>
  <si>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</si>
  <si>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</si>
  <si>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</si>
  <si>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</si>
  <si>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</si>
  <si>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</si>
  <si>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</si>
  <si>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</si>
  <si>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</si>
  <si>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</si>
  <si>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</si>
  <si>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</si>
  <si>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</si>
  <si>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</si>
  <si>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</si>
  <si>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</si>
  <si>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</si>
  <si>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</si>
  <si>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</si>
  <si>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</si>
  <si>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</si>
  <si>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</si>
  <si>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</si>
  <si>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</si>
  <si>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</si>
  <si>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</si>
  <si>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</si>
  <si>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</si>
  <si>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</si>
  <si>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</si>
  <si>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</si>
  <si>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</si>
  <si>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</si>
  <si>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</si>
  <si>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</si>
  <si>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</si>
  <si>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</si>
  <si>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</si>
  <si>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</si>
  <si>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</si>
  <si>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</si>
  <si>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</si>
  <si>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</si>
  <si>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</si>
  <si>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</si>
  <si>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</si>
  <si>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</si>
  <si>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</si>
  <si>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</si>
  <si>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</si>
  <si>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</si>
  <si>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</si>
  <si>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</si>
  <si>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</si>
  <si>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</si>
  <si>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</si>
  <si>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</si>
  <si>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</si>
  <si>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</si>
  <si>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</si>
  <si>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</si>
  <si>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</si>
  <si>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</si>
  <si>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</si>
  <si>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</si>
  <si>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</si>
  <si>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</si>
  <si>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</si>
  <si>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</si>
  <si>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</si>
  <si>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</si>
  <si>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</si>
  <si>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</si>
  <si>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</si>
  <si>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</si>
  <si>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</si>
  <si>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</si>
  <si>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</si>
  <si>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</si>
  <si>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</si>
  <si>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</si>
  <si>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</si>
  <si>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</si>
  <si>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</si>
  <si>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</si>
  <si>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</si>
  <si>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</si>
  <si>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</si>
  <si>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</si>
  <si>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</si>
  <si>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</si>
  <si>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</si>
  <si>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</si>
  <si>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</si>
  <si>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</si>
  <si>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</si>
  <si>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</si>
  <si>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</si>
  <si>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</si>
  <si>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</si>
  <si>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</si>
  <si>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</si>
  <si>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</si>
  <si>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</si>
  <si>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</si>
  <si>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</si>
  <si>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</si>
  <si>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</si>
  <si>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</si>
  <si>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</si>
  <si>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</si>
  <si>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</si>
  <si>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</si>
  <si>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</si>
  <si>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</si>
  <si>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</si>
  <si>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</si>
  <si>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</si>
  <si>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</si>
  <si>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</si>
  <si>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</si>
  <si>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</si>
  <si>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</si>
  <si>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</si>
  <si>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</si>
  <si>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</si>
  <si>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</si>
  <si>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</si>
  <si>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</si>
  <si>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</si>
  <si>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</si>
  <si>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</si>
  <si>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</si>
  <si>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</si>
  <si>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</si>
  <si>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</si>
  <si>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</si>
  <si>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</si>
  <si>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</si>
  <si>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</si>
  <si>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</si>
  <si>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</si>
  <si>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</si>
  <si>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</si>
  <si>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</si>
  <si>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</si>
  <si>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</si>
  <si>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</si>
  <si>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</si>
  <si>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</si>
  <si>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</si>
  <si>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</si>
  <si>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</si>
  <si>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</si>
  <si>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</si>
  <si>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</si>
  <si>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</si>
  <si>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</si>
  <si>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</si>
  <si>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</si>
  <si>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</si>
  <si>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</si>
  <si>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</si>
  <si>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</si>
  <si>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</si>
  <si>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</si>
  <si>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</si>
  <si>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</si>
  <si>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</si>
  <si>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</si>
  <si>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</si>
  <si>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</si>
  <si>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</si>
  <si>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</si>
  <si>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</si>
  <si>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</si>
  <si>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</si>
  <si>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</si>
  <si>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</si>
  <si>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</si>
  <si>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</si>
  <si>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</si>
  <si>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</si>
  <si>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</si>
  <si>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</si>
  <si>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</si>
  <si>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</si>
  <si>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</si>
  <si>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</si>
  <si>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</si>
  <si>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</si>
  <si>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</si>
  <si>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</si>
  <si>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</si>
  <si>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</si>
  <si>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</si>
  <si>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</si>
  <si>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</si>
  <si>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</si>
  <si>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</si>
  <si>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</si>
  <si>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</si>
  <si>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</si>
  <si>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</si>
  <si>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</si>
  <si>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</si>
  <si>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</si>
  <si>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</si>
  <si>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</si>
  <si>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</si>
  <si>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</si>
  <si>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</si>
  <si>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</si>
  <si>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</si>
  <si>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</si>
  <si>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</si>
  <si>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</si>
  <si>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</si>
  <si>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</si>
  <si>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</si>
  <si>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</si>
  <si>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</si>
  <si>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</si>
  <si>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</si>
  <si>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</si>
  <si>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</si>
  <si>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</si>
  <si>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</si>
  <si>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</si>
  <si>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</si>
  <si>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</si>
  <si>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</si>
  <si>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</si>
  <si>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</si>
  <si>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</si>
  <si>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</si>
  <si>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</si>
  <si>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</si>
  <si>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</si>
  <si>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</si>
  <si>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</si>
  <si>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</si>
  <si>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</si>
  <si>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</si>
  <si>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</si>
  <si>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</si>
  <si>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</si>
  <si>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</si>
  <si>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</si>
  <si>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</si>
  <si>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</si>
  <si>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</si>
  <si>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</si>
  <si>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</si>
  <si>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</si>
  <si>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</si>
  <si>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</si>
  <si>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</si>
  <si>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</si>
  <si>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</si>
  <si>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</si>
  <si>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</si>
  <si>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</si>
  <si>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</si>
  <si>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</si>
  <si>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</si>
  <si>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</si>
  <si>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</si>
  <si>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</si>
  <si>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</si>
  <si>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</si>
  <si>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</si>
  <si>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</si>
  <si>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</si>
  <si>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</si>
  <si>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</si>
  <si>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</si>
  <si>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</si>
  <si>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</si>
  <si>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</si>
  <si>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</si>
  <si>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</si>
  <si>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</si>
  <si>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</si>
  <si>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</si>
  <si>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</si>
  <si>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</si>
  <si>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</si>
  <si>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</si>
  <si>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</si>
  <si>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</si>
  <si>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</si>
  <si>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</si>
  <si>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</si>
  <si>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</si>
  <si>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</si>
  <si>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</si>
  <si>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</si>
  <si>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</si>
  <si>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</si>
  <si>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</si>
  <si>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</si>
  <si>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</si>
  <si>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</si>
  <si>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</si>
  <si>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</si>
  <si>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</si>
  <si>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</si>
  <si>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</si>
  <si>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</si>
  <si>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</si>
  <si>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</si>
  <si>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</si>
  <si>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</si>
  <si>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</si>
  <si>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</si>
  <si>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</si>
  <si>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</si>
  <si>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</si>
  <si>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</si>
  <si>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</si>
  <si>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</si>
  <si>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</si>
  <si>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</si>
  <si>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</si>
  <si>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</si>
  <si>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</si>
  <si>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</si>
  <si>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</si>
  <si>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</si>
  <si>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</si>
  <si>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</si>
  <si>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</si>
  <si>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</si>
  <si>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</si>
  <si>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</si>
  <si>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</si>
  <si>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</si>
  <si>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</si>
  <si>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</si>
  <si>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</si>
  <si>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</si>
  <si>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</si>
  <si>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</si>
  <si>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</si>
  <si>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</si>
  <si>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</si>
  <si>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</si>
  <si>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</si>
  <si>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</si>
  <si>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</si>
  <si>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</si>
  <si>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</si>
  <si>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</si>
  <si>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</si>
  <si>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</si>
  <si>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</si>
  <si>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</si>
  <si>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</si>
  <si>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</si>
  <si>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</si>
  <si>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</si>
  <si>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</si>
  <si>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</si>
  <si>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</si>
  <si>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</si>
  <si>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</si>
  <si>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</si>
  <si>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</si>
  <si>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</si>
  <si>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</si>
  <si>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</si>
  <si>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</si>
  <si>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</si>
  <si>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</si>
  <si>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</si>
  <si>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</si>
  <si>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</si>
  <si>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</si>
  <si>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</si>
  <si>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</si>
  <si>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</si>
  <si>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</si>
  <si>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</si>
  <si>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</si>
  <si>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</si>
  <si>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</si>
  <si>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</si>
  <si>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</si>
  <si>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</si>
  <si>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</si>
  <si>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</si>
  <si>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</si>
  <si>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</si>
  <si>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</si>
  <si>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</si>
  <si>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</si>
  <si>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</si>
  <si>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</si>
  <si>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</si>
  <si>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</si>
  <si>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</si>
  <si>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</si>
  <si>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</si>
  <si>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</si>
  <si>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</si>
  <si>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</si>
  <si>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</si>
  <si>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</si>
  <si>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</si>
  <si>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</si>
  <si>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</si>
  <si>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</si>
  <si>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</si>
  <si>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</si>
  <si>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</si>
  <si>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</si>
  <si>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</si>
  <si>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</si>
  <si>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</si>
  <si>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</si>
  <si>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</si>
  <si>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</si>
  <si>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</si>
  <si>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</si>
  <si>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</si>
  <si>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</si>
  <si>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</si>
  <si>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</si>
  <si>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</si>
  <si>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</si>
  <si>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</si>
  <si>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</si>
  <si>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</si>
  <si>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</si>
  <si>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</si>
  <si>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</si>
  <si>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</si>
  <si>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</si>
  <si>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</si>
  <si>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</si>
  <si>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</si>
  <si>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</si>
  <si>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</si>
  <si>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</si>
  <si>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</si>
  <si>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</si>
  <si>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</si>
  <si>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</si>
  <si>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</si>
  <si>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</si>
  <si>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</si>
  <si>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</si>
  <si>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</si>
  <si>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</si>
  <si>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</si>
  <si>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</si>
  <si>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</si>
  <si>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</si>
  <si>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</si>
  <si>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</si>
  <si>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</si>
  <si>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</si>
  <si>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</si>
  <si>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</si>
  <si>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</si>
  <si>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</si>
  <si>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</si>
  <si>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</si>
  <si>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</si>
  <si>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</si>
  <si>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</si>
  <si>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</si>
  <si>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</si>
  <si>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</si>
  <si>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</si>
  <si>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</si>
  <si>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</si>
  <si>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</si>
  <si>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</si>
  <si>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</si>
  <si>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</si>
  <si>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</si>
  <si>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</si>
  <si>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</si>
  <si>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</si>
  <si>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</si>
  <si>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</si>
  <si>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</si>
  <si>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</si>
  <si>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</si>
  <si>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</si>
  <si>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</si>
  <si>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</si>
  <si>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</si>
  <si>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</si>
  <si>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</si>
  <si>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</si>
  <si>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</si>
  <si>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</si>
  <si>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</si>
  <si>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</si>
  <si>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</si>
  <si>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</si>
  <si>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</si>
  <si>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</si>
  <si>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</si>
  <si>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</si>
  <si>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</si>
  <si>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</si>
  <si>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</si>
  <si>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</si>
  <si>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</si>
  <si>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</si>
  <si>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</si>
  <si>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</si>
  <si>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</si>
  <si>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</si>
  <si>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</si>
  <si>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</si>
  <si>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</si>
  <si>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</si>
  <si>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</si>
  <si>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</si>
  <si>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</si>
  <si>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</si>
  <si>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</si>
  <si>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</si>
  <si>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</si>
  <si>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</si>
  <si>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</si>
  <si>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</si>
  <si>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</si>
  <si>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</si>
  <si>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</si>
  <si>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</si>
  <si>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</si>
  <si>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</si>
  <si>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</si>
  <si>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</si>
  <si>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</si>
  <si>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</si>
  <si>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</si>
  <si>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</si>
  <si>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</si>
  <si>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</si>
  <si>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</si>
  <si>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</si>
  <si>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</si>
  <si>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</si>
  <si>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</si>
  <si>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</si>
  <si>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</si>
  <si>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</si>
  <si>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</si>
  <si>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</si>
  <si>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</si>
  <si>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</si>
  <si>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</si>
  <si>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</si>
  <si>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</si>
  <si>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</si>
  <si>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</si>
  <si>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</si>
  <si>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</si>
  <si>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</si>
  <si>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</si>
  <si>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</si>
  <si>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</si>
  <si>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</si>
  <si>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</si>
  <si>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</si>
  <si>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</si>
  <si>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</si>
  <si>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</si>
  <si>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</si>
  <si>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</si>
  <si>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</si>
  <si>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</si>
  <si>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</si>
  <si>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</si>
  <si>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</si>
  <si>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</si>
  <si>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</si>
  <si>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</si>
  <si>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</si>
  <si>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</si>
  <si>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</si>
  <si>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</si>
  <si>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</si>
  <si>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</si>
  <si>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</si>
  <si>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</si>
  <si>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</si>
  <si>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</si>
  <si>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</si>
  <si>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</si>
  <si>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</si>
  <si>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</si>
  <si>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</si>
  <si>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</si>
  <si>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</si>
  <si>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</si>
  <si>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</si>
  <si>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</si>
  <si>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</si>
  <si>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</si>
  <si>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</si>
  <si>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</si>
  <si>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</si>
  <si>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</si>
  <si>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</si>
  <si>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</si>
  <si>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</si>
  <si>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</si>
  <si>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</si>
  <si>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</si>
  <si>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</si>
  <si>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</si>
  <si>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</si>
  <si>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</si>
  <si>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</si>
  <si>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</si>
  <si>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</si>
  <si>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</si>
  <si>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</si>
  <si>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</si>
  <si>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</si>
  <si>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</si>
  <si>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</si>
  <si>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</si>
  <si>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</si>
  <si>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</si>
  <si>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</si>
  <si>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</si>
  <si>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</si>
  <si>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</si>
  <si>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</si>
  <si>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</si>
  <si>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</si>
  <si>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</si>
  <si>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</si>
  <si>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</si>
  <si>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</si>
  <si>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</si>
  <si>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</si>
  <si>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</si>
  <si>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</si>
  <si>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</si>
  <si>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</si>
  <si>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</si>
  <si>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</si>
  <si>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</si>
  <si>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</si>
  <si>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</si>
  <si>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</si>
  <si>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</si>
  <si>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</si>
  <si>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</si>
  <si>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</si>
  <si>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</si>
  <si>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</si>
  <si>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</si>
  <si>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</si>
  <si>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</si>
  <si>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</si>
  <si>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</si>
  <si>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</si>
  <si>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</si>
  <si>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</si>
  <si>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</si>
  <si>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</si>
  <si>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</si>
  <si>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</si>
  <si>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</si>
  <si>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</si>
  <si>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</si>
  <si>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</si>
  <si>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</si>
  <si>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</si>
  <si>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</si>
  <si>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</si>
  <si>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</si>
  <si>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</si>
  <si>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</si>
  <si>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</si>
  <si>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</si>
  <si>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</si>
  <si>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</si>
  <si>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</si>
  <si>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</si>
  <si>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</si>
  <si>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</si>
  <si>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</si>
  <si>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</si>
  <si>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</si>
  <si>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</si>
  <si>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</si>
  <si>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</si>
  <si>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</si>
  <si>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</si>
  <si>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</si>
  <si>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</si>
  <si>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</si>
  <si>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</si>
  <si>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</si>
  <si>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</si>
  <si>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</si>
  <si>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</si>
  <si>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</si>
  <si>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</si>
  <si>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</si>
  <si>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</si>
  <si>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</si>
  <si>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</si>
  <si>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</si>
  <si>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</si>
  <si>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</si>
  <si>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</si>
  <si>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</si>
  <si>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</si>
  <si>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</si>
  <si>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</si>
  <si>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</si>
  <si>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</si>
  <si>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</si>
  <si>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</si>
  <si>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</si>
  <si>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</si>
  <si>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</si>
  <si>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</si>
  <si>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</si>
  <si>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</si>
  <si>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</si>
  <si>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</si>
  <si>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</si>
  <si>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</si>
  <si>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</si>
  <si>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</si>
  <si>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</si>
  <si>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</si>
  <si>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</si>
  <si>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</si>
  <si>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</si>
  <si>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</si>
  <si>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</si>
  <si>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</si>
  <si>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</si>
  <si>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</si>
  <si>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</si>
  <si>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</si>
  <si>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</si>
  <si>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</si>
  <si>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</si>
  <si>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</si>
  <si>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</si>
  <si>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</si>
  <si>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</si>
  <si>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</si>
  <si>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</si>
  <si>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</si>
  <si>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</si>
  <si>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</si>
  <si>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</si>
  <si>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</si>
  <si>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</si>
  <si>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</si>
  <si>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</si>
  <si>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</si>
  <si>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</si>
  <si>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</si>
  <si>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</si>
  <si>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</si>
  <si>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</si>
  <si>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</si>
  <si>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</si>
  <si>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</si>
  <si>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</si>
  <si>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</si>
  <si>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</si>
  <si>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</si>
  <si>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</si>
  <si>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</si>
  <si>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</si>
  <si>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</si>
  <si>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</si>
  <si>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</si>
  <si>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</si>
  <si>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</si>
  <si>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</si>
  <si>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</si>
  <si>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</si>
  <si>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</si>
  <si>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</si>
  <si>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</si>
  <si>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</si>
  <si>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</si>
  <si>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</si>
  <si>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</si>
  <si>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</si>
  <si>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</si>
  <si>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</si>
  <si>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</si>
  <si>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</si>
  <si>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</si>
  <si>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</si>
  <si>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</si>
  <si>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</si>
  <si>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</si>
  <si>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</si>
  <si>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</si>
  <si>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</si>
  <si>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</si>
  <si>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</si>
  <si>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</si>
  <si>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</si>
  <si>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</si>
  <si>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</si>
  <si>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</si>
  <si>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</si>
  <si>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</si>
  <si>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</si>
  <si>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</si>
  <si>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</si>
  <si>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</si>
  <si>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</si>
  <si>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</si>
  <si>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</si>
  <si>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</si>
  <si>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</si>
  <si>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</si>
  <si>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</si>
  <si>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</si>
  <si>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</si>
  <si>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</si>
  <si>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</si>
  <si>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</si>
  <si>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</si>
  <si>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</si>
  <si>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</si>
  <si>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</si>
  <si>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</si>
  <si>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</si>
  <si>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</si>
  <si>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</si>
  <si>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</si>
  <si>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</si>
  <si>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</si>
  <si>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</si>
  <si>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</si>
  <si>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</si>
  <si>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</si>
  <si>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</si>
  <si>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</si>
  <si>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</si>
  <si>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</si>
  <si>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</si>
  <si>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</si>
  <si>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</si>
  <si>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</si>
  <si>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</si>
  <si>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</si>
  <si>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</si>
  <si>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</si>
  <si>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</si>
  <si>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</si>
  <si>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</si>
  <si>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</si>
  <si>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</si>
  <si>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</si>
  <si>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</si>
  <si>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</si>
  <si>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</si>
  <si>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</si>
  <si>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</si>
  <si>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</si>
  <si>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</si>
  <si>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</si>
  <si>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</si>
  <si>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</si>
  <si>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</si>
  <si>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</si>
  <si>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</si>
  <si>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</si>
  <si>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</si>
  <si>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</si>
  <si>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</si>
  <si>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</si>
  <si>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</si>
  <si>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</si>
  <si>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</si>
  <si>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</si>
  <si>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</si>
  <si>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</si>
  <si>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</si>
  <si>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</si>
  <si>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</si>
  <si>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</si>
  <si>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</si>
  <si>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</si>
  <si>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</si>
  <si>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</si>
  <si>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</si>
  <si>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</si>
  <si>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</si>
  <si>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</si>
  <si>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</si>
  <si>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</si>
  <si>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</si>
  <si>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</si>
  <si>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</si>
  <si>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</si>
  <si>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</si>
  <si>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</si>
  <si>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</si>
  <si>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</si>
  <si>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</si>
  <si>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</si>
  <si>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</si>
  <si>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</si>
  <si>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</si>
  <si>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</si>
  <si>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</si>
  <si>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</si>
  <si>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</si>
  <si>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</si>
  <si>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</si>
  <si>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</si>
  <si>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</si>
  <si>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</si>
  <si>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</si>
  <si>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</si>
  <si>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</si>
  <si>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</si>
  <si>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</si>
  <si>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</si>
  <si>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</si>
  <si>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</si>
  <si>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</si>
  <si>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</si>
  <si>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</si>
  <si>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</si>
  <si>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</si>
  <si>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</si>
  <si>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</si>
  <si>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</si>
  <si>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</si>
  <si>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</si>
  <si>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</si>
  <si>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</si>
  <si>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</si>
  <si>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</si>
  <si>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</si>
  <si>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</si>
  <si>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</si>
  <si>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</si>
  <si>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</si>
  <si>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</si>
  <si>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</si>
  <si>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</si>
  <si>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</si>
  <si>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</si>
  <si>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</si>
  <si>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</si>
  <si>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</si>
  <si>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</si>
  <si>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</si>
  <si>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</si>
  <si>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</si>
  <si>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</si>
  <si>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</si>
  <si>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</si>
  <si>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</si>
  <si>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</si>
  <si>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</si>
  <si>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</si>
  <si>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</si>
  <si>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</si>
  <si>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</si>
  <si>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</si>
  <si>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</si>
  <si>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</si>
  <si>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</si>
  <si>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</si>
  <si>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</si>
  <si>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</si>
  <si>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</si>
  <si>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</si>
  <si>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</si>
  <si>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</si>
  <si>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</si>
  <si>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</si>
  <si>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</si>
  <si>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</si>
  <si>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</si>
  <si>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</si>
  <si>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</si>
  <si>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</si>
  <si>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</si>
  <si>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</si>
  <si>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</si>
  <si>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</si>
  <si>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</si>
  <si>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</si>
  <si>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</si>
  <si>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</si>
  <si>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</si>
  <si>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</si>
  <si>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</si>
  <si>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</si>
  <si>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</si>
  <si>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</si>
  <si>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</si>
  <si>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</si>
  <si>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</si>
  <si>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</si>
  <si>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</si>
  <si>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</si>
  <si>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</si>
  <si>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</si>
  <si>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</si>
  <si>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</si>
  <si>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</si>
  <si>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</si>
  <si>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</si>
  <si>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</si>
  <si>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</si>
  <si>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</si>
  <si>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</si>
  <si>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</si>
  <si>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</si>
  <si>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</si>
  <si>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</si>
  <si>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</si>
  <si>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</si>
  <si>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</si>
  <si>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</si>
  <si>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</si>
  <si>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</si>
  <si>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</si>
  <si>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</si>
  <si>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</si>
  <si>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</si>
  <si>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</si>
  <si>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</si>
  <si>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</si>
  <si>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</si>
  <si>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</si>
  <si>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</si>
  <si>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</si>
  <si>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</si>
  <si>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</si>
  <si>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</si>
  <si>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</si>
  <si>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</si>
  <si>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</si>
  <si>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</si>
  <si>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</si>
  <si>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</si>
  <si>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</si>
  <si>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</si>
  <si>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</si>
  <si>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</si>
  <si>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</si>
  <si>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</si>
  <si>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</si>
  <si>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</si>
  <si>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</si>
  <si>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</si>
  <si>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</si>
  <si>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</si>
  <si>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</si>
  <si>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</si>
  <si>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</si>
  <si>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</si>
  <si>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</si>
  <si>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</si>
  <si>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</si>
  <si>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</si>
  <si>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</si>
  <si>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</si>
  <si>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</si>
  <si>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</si>
  <si>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</si>
  <si>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</si>
  <si>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</si>
  <si>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</si>
  <si>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</si>
  <si>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</si>
  <si>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</si>
  <si>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</si>
  <si>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</si>
  <si>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</si>
  <si>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</si>
  <si>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</si>
  <si>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</si>
  <si>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</si>
  <si>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</si>
  <si>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</si>
  <si>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</si>
  <si>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</si>
  <si>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</si>
  <si>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</si>
  <si>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</si>
  <si>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</si>
  <si>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</si>
  <si>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</si>
  <si>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</si>
  <si>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</si>
  <si>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</si>
  <si>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</si>
  <si>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</si>
  <si>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</si>
  <si>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</si>
  <si>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</si>
  <si>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</si>
  <si>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</si>
  <si>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</si>
  <si>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</si>
  <si>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</si>
  <si>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</si>
  <si>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</si>
  <si>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</si>
  <si>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</si>
  <si>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</si>
  <si>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</si>
  <si>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</si>
  <si>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</si>
  <si>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</si>
  <si>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</si>
  <si>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</si>
  <si>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</si>
  <si>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</si>
  <si>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</si>
  <si>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</si>
  <si>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</si>
  <si>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</si>
  <si>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</si>
  <si>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</si>
  <si>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</si>
  <si>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</si>
  <si>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</si>
  <si>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</si>
  <si>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</si>
  <si>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</si>
  <si>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</si>
  <si>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</si>
  <si>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</si>
  <si>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</si>
  <si>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</si>
  <si>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</si>
  <si>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</si>
  <si>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</si>
  <si>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</si>
  <si>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</si>
  <si>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</si>
  <si>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</si>
  <si>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</si>
  <si>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</si>
  <si>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</si>
  <si>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</si>
  <si>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</si>
  <si>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</si>
  <si>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</si>
  <si>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</si>
  <si>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</si>
  <si>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</si>
  <si>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</si>
  <si>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</si>
  <si>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</si>
  <si>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</si>
  <si>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</si>
  <si>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</si>
  <si>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</si>
  <si>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</si>
  <si>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</si>
  <si>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</si>
  <si>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</si>
  <si>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</si>
  <si>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</si>
  <si>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</si>
  <si>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</si>
  <si>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</si>
  <si>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</si>
  <si>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</si>
  <si>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</si>
  <si>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</si>
  <si>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</si>
  <si>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</si>
  <si>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</si>
  <si>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</si>
  <si>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</si>
  <si>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</si>
  <si>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</si>
  <si>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</si>
  <si>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</si>
  <si>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</si>
  <si>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</si>
  <si>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</si>
  <si>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</si>
  <si>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</si>
  <si>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</si>
  <si>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</si>
  <si>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</si>
  <si>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</si>
  <si>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</si>
  <si>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</si>
  <si>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</si>
  <si>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</si>
  <si>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</si>
  <si>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</si>
  <si>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</si>
  <si>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</si>
  <si>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</si>
  <si>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</si>
  <si>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</si>
  <si>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</si>
  <si>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</si>
  <si>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</si>
  <si>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</si>
  <si>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</si>
  <si>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</si>
  <si>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</si>
  <si>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</si>
  <si>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</si>
  <si>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</si>
  <si>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</si>
  <si>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</si>
  <si>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</si>
  <si>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</si>
  <si>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</si>
  <si>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</si>
  <si>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</si>
  <si>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</si>
  <si>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</si>
  <si>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</si>
  <si>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</si>
  <si>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</si>
  <si>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</si>
  <si>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</si>
  <si>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</si>
  <si>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</si>
  <si>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</si>
  <si>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</si>
  <si>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</si>
  <si>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</si>
  <si>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</si>
  <si>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</si>
  <si>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</si>
  <si>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</si>
  <si>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</si>
  <si>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</si>
  <si>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</si>
  <si>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</si>
  <si>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</si>
  <si>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</si>
  <si>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</si>
  <si>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</si>
  <si>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</si>
  <si>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</si>
  <si>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</si>
  <si>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</si>
  <si>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</si>
  <si>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</si>
  <si>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</si>
  <si>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</si>
  <si>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</si>
  <si>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</si>
  <si>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</si>
  <si>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</si>
  <si>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</si>
  <si>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</si>
  <si>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</si>
  <si>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</si>
  <si>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</si>
  <si>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</si>
  <si>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</si>
  <si>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</si>
  <si>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</si>
  <si>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</si>
  <si>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</si>
  <si>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</si>
  <si>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</si>
  <si>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</si>
  <si>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</si>
  <si>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</si>
  <si>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</si>
  <si>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</si>
  <si>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</si>
  <si>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</si>
  <si>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</si>
  <si>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</si>
  <si>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</si>
  <si>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</si>
  <si>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</si>
  <si>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</si>
  <si>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</si>
  <si>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</si>
  <si>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</si>
  <si>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</si>
  <si>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</si>
  <si>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</si>
  <si>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</si>
  <si>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</si>
  <si>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</si>
  <si>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</si>
  <si>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</si>
  <si>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</si>
  <si>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</si>
  <si>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</si>
  <si>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</si>
  <si>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</si>
  <si>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</si>
  <si>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</si>
  <si>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</si>
  <si>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</si>
  <si>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</si>
  <si>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</si>
  <si>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</si>
  <si>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</si>
  <si>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</si>
  <si>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</si>
  <si>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</si>
  <si>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</si>
  <si>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</si>
  <si>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</si>
  <si>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</si>
  <si>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</si>
  <si>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</si>
  <si>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</si>
  <si>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</si>
  <si>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</si>
  <si>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</si>
  <si>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</si>
  <si>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</si>
  <si>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</si>
  <si>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</si>
  <si>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</si>
  <si>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</si>
  <si>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</si>
  <si>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</si>
  <si>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</si>
  <si>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</si>
  <si>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</si>
  <si>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</si>
  <si>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</si>
  <si>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</si>
  <si>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</si>
  <si>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</si>
  <si>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</si>
  <si>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</si>
  <si>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</si>
  <si>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</si>
  <si>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</si>
  <si>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</si>
  <si>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</si>
  <si>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</si>
  <si>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</si>
  <si>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</si>
  <si>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</si>
  <si>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</si>
  <si>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</si>
  <si>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</si>
  <si>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</si>
  <si>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</si>
  <si>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</si>
  <si>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</si>
  <si>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</si>
  <si>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</si>
  <si>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</si>
  <si>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</si>
  <si>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</si>
  <si>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</si>
  <si>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</si>
  <si>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</si>
  <si>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</si>
  <si>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</si>
  <si>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</si>
  <si>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</si>
  <si>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</si>
  <si>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</si>
  <si>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</si>
  <si>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</si>
  <si>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</si>
  <si>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</si>
  <si>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</si>
  <si>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</si>
  <si>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</si>
  <si>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</si>
  <si>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</si>
  <si>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</si>
  <si>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</si>
  <si>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</si>
  <si>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</si>
  <si>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</si>
  <si>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</si>
  <si>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</si>
  <si>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</si>
  <si>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</si>
  <si>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</si>
  <si>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</si>
  <si>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</si>
  <si>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</si>
  <si>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</si>
  <si>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</si>
  <si>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</si>
  <si>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</si>
  <si>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</si>
  <si>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</si>
  <si>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</si>
  <si>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</si>
  <si>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</si>
  <si>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</si>
  <si>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</si>
  <si>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</si>
  <si>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</si>
  <si>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</si>
  <si>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</si>
  <si>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</si>
  <si>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</si>
  <si>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</si>
  <si>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</si>
  <si>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</si>
  <si>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</si>
  <si>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</si>
  <si>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</si>
  <si>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</si>
  <si>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</si>
  <si>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</si>
  <si>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</si>
  <si>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</si>
  <si>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</si>
  <si>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</si>
  <si>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</si>
  <si>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</si>
  <si>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</si>
  <si>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</si>
  <si>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</si>
  <si>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</si>
  <si>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</si>
  <si>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</si>
  <si>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</si>
  <si>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</si>
  <si>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</si>
  <si>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</si>
  <si>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</si>
  <si>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</si>
  <si>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</si>
  <si>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</si>
  <si>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</si>
  <si>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</si>
  <si>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</si>
  <si>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</si>
  <si>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</si>
  <si>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</si>
  <si>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</si>
  <si>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</si>
  <si>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</si>
  <si>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</si>
  <si>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</si>
  <si>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</si>
  <si>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</si>
  <si>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</si>
  <si>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</si>
  <si>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</si>
  <si>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</si>
  <si>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</si>
  <si>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</si>
  <si>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</si>
  <si>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</si>
  <si>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</si>
  <si>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</si>
  <si>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</si>
  <si>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</si>
  <si>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</si>
  <si>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</si>
  <si>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</si>
  <si>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</si>
  <si>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</si>
  <si>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</si>
  <si>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</si>
  <si>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</si>
  <si>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</si>
  <si>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</si>
  <si>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</si>
  <si>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</si>
  <si>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</si>
  <si>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</si>
  <si>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</si>
  <si>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</si>
  <si>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</si>
  <si>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</si>
  <si>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</si>
  <si>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</si>
  <si>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</si>
  <si>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</si>
  <si>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</si>
  <si>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</si>
  <si>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</si>
  <si>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</si>
  <si>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</si>
  <si>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</si>
  <si>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</si>
  <si>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</si>
  <si>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</si>
  <si>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</si>
  <si>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</si>
  <si>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</si>
  <si>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</si>
  <si>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</si>
  <si>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</si>
  <si>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</si>
  <si>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</si>
  <si>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</si>
  <si>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</si>
  <si>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</si>
  <si>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</si>
  <si>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</si>
  <si>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</si>
  <si>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</si>
  <si>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</si>
  <si>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</si>
  <si>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</si>
  <si>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</si>
  <si>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</si>
  <si>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</si>
  <si>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</si>
  <si>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</si>
  <si>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</si>
  <si>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</si>
  <si>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</si>
  <si>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</si>
  <si>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</si>
  <si>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</si>
  <si>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</si>
  <si>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</si>
  <si>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</si>
  <si>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</si>
  <si>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</si>
  <si>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</si>
  <si>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</si>
  <si>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</si>
  <si>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</si>
  <si>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</si>
  <si>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</si>
  <si>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</si>
  <si>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</si>
  <si>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</si>
  <si>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</si>
  <si>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</si>
  <si>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</si>
  <si>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</si>
  <si>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</si>
  <si>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</si>
  <si>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</si>
  <si>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</si>
  <si>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</si>
  <si>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</si>
  <si>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</si>
  <si>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</si>
  <si>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</si>
  <si>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</si>
  <si>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</si>
  <si>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</si>
  <si>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</si>
  <si>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</si>
  <si>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</si>
  <si>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</si>
  <si>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</si>
  <si>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</si>
  <si>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</si>
  <si>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</si>
  <si>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</si>
  <si>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</si>
  <si>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</si>
  <si>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</si>
  <si>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</si>
  <si>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</si>
  <si>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</si>
  <si>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</si>
  <si>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</si>
  <si>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</si>
  <si>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</si>
  <si>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</si>
  <si>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</si>
  <si>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</si>
  <si>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</si>
  <si>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</si>
  <si>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</si>
  <si>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</si>
  <si>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</si>
  <si>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</si>
  <si>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</si>
  <si>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</si>
  <si>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</si>
  <si>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</si>
  <si>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</si>
  <si>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</si>
  <si>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</si>
  <si>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</si>
  <si>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</si>
  <si>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</si>
  <si>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</si>
  <si>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</si>
  <si>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</si>
  <si>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</si>
  <si>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</si>
  <si>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</si>
  <si>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</si>
  <si>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</si>
  <si>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</si>
  <si>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</si>
  <si>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</si>
  <si>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</si>
  <si>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</si>
  <si>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</si>
  <si>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</si>
  <si>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</si>
  <si>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</si>
  <si>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</si>
  <si>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</si>
  <si>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</si>
  <si>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</si>
  <si>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</si>
  <si>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</si>
  <si>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</si>
  <si>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</si>
  <si>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</si>
  <si>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</si>
  <si>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</si>
  <si>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</si>
  <si>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</si>
  <si>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</si>
  <si>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</si>
  <si>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</si>
  <si>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</si>
  <si>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</si>
  <si>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</si>
  <si>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</si>
  <si>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</si>
  <si>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</si>
  <si>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</si>
  <si>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</si>
  <si>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</si>
  <si>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</si>
  <si>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</si>
  <si>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</si>
  <si>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</si>
  <si>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</si>
  <si>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</si>
  <si>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</si>
  <si>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</si>
  <si>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</si>
  <si>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</si>
  <si>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</si>
  <si>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</si>
  <si>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</si>
  <si>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</si>
  <si>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</si>
  <si>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</si>
  <si>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</si>
  <si>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</si>
  <si>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</si>
  <si>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</si>
  <si>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</si>
  <si>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</si>
  <si>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</si>
  <si>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</si>
  <si>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</si>
  <si>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</si>
  <si>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</si>
  <si>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</si>
  <si>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</si>
  <si>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</si>
  <si>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</si>
  <si>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</si>
  <si>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</si>
  <si>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</si>
  <si>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</si>
  <si>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</si>
  <si>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</si>
  <si>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</si>
  <si>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</si>
  <si>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</si>
  <si>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</si>
  <si>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</si>
  <si>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</si>
  <si>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</si>
  <si>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</si>
  <si>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</si>
  <si>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</si>
  <si>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</si>
  <si>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</si>
  <si>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</si>
  <si>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</si>
  <si>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</si>
  <si>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</si>
  <si>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</si>
  <si>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</si>
  <si>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</si>
  <si>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</si>
  <si>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</si>
  <si>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</si>
  <si>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</si>
  <si>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</si>
  <si>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</si>
  <si>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</si>
  <si>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</si>
  <si>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</si>
  <si>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</si>
  <si>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</si>
  <si>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</si>
  <si>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</si>
  <si>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</si>
  <si>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</si>
  <si>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</si>
  <si>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</si>
  <si>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</si>
  <si>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</si>
  <si>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</si>
  <si>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</si>
  <si>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</si>
  <si>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</si>
  <si>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</si>
  <si>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</si>
  <si>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</si>
  <si>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</si>
  <si>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</si>
  <si>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</si>
  <si>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</si>
  <si>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</si>
  <si>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</si>
  <si>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</si>
  <si>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</si>
  <si>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</si>
  <si>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</si>
  <si>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</si>
  <si>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</si>
  <si>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</si>
  <si>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</si>
  <si>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</si>
  <si>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</si>
  <si>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</si>
  <si>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</si>
  <si>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</si>
  <si>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</si>
  <si>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</si>
  <si>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</si>
  <si>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</si>
  <si>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</si>
  <si>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</si>
  <si>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</si>
  <si>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</si>
  <si>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</si>
  <si>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</si>
  <si>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</si>
  <si>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</si>
  <si>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</si>
  <si>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</si>
  <si>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</si>
  <si>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</si>
  <si>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</si>
  <si>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</si>
  <si>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</si>
  <si>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</si>
  <si>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</si>
  <si>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</si>
  <si>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</si>
  <si>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</si>
  <si>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</si>
  <si>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</si>
  <si>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</si>
  <si>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</si>
  <si>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</si>
  <si>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</si>
  <si>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</si>
  <si>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</si>
  <si>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</si>
  <si>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</si>
  <si>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</si>
  <si>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</si>
  <si>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</si>
  <si>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</si>
  <si>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</si>
  <si>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</si>
  <si>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</si>
  <si>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</si>
  <si>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</si>
  <si>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</si>
  <si>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</si>
  <si>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</si>
  <si>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</si>
  <si>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</si>
  <si>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</si>
  <si>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</si>
  <si>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</si>
  <si>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</si>
  <si>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</si>
  <si>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</si>
  <si>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</si>
  <si>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</si>
  <si>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</si>
  <si>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</si>
  <si>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</si>
  <si>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</si>
  <si>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</si>
  <si>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</si>
  <si>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</si>
  <si>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</si>
  <si>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</si>
  <si>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</si>
  <si>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</si>
  <si>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</si>
  <si>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</si>
  <si>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</si>
  <si>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</si>
  <si>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</si>
  <si>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</si>
  <si>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</si>
  <si>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</si>
  <si>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</si>
  <si>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</si>
  <si>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</si>
  <si>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</si>
  <si>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</si>
  <si>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</si>
  <si>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</si>
  <si>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</si>
  <si>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</si>
  <si>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</si>
  <si>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</si>
  <si>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</si>
  <si>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</si>
  <si>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</si>
  <si>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</si>
  <si>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</si>
  <si>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</si>
  <si>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</si>
  <si>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</si>
  <si>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</si>
  <si>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</si>
  <si>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</si>
  <si>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</si>
  <si>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</si>
  <si>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</si>
  <si>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</si>
  <si>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</si>
  <si>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</si>
  <si>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</si>
  <si>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</si>
  <si>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</si>
  <si>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</si>
  <si>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</si>
  <si>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</si>
  <si>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</si>
  <si>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</si>
  <si>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</si>
  <si>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</si>
  <si>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</si>
  <si>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</si>
  <si>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</si>
  <si>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</si>
  <si>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</si>
  <si>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</si>
  <si>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</si>
  <si>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</si>
  <si>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</si>
  <si>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</si>
  <si>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</si>
  <si>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</si>
  <si>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</si>
  <si>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</si>
  <si>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</si>
  <si>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</si>
  <si>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</si>
  <si>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</si>
  <si>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</si>
  <si>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</si>
  <si>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</si>
  <si>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</si>
  <si>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</si>
  <si>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</si>
  <si>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</si>
  <si>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</si>
  <si>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</si>
  <si>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</si>
  <si>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</si>
  <si>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</si>
  <si>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</si>
  <si>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</si>
  <si>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</si>
  <si>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</si>
  <si>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</si>
  <si>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</si>
  <si>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</si>
  <si>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</si>
  <si>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</si>
  <si>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</si>
  <si>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</si>
  <si>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</si>
  <si>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</si>
  <si>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</si>
  <si>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</si>
  <si>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</si>
  <si>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</si>
  <si>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</si>
  <si>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</si>
  <si>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</si>
  <si>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</si>
  <si>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</si>
  <si>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</si>
  <si>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</si>
  <si>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</si>
  <si>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</si>
  <si>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</si>
  <si>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</si>
  <si>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</si>
  <si>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</si>
  <si>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</si>
  <si>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</si>
  <si>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</si>
  <si>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</si>
  <si>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</si>
  <si>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</si>
  <si>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</si>
  <si>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</si>
  <si>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</si>
  <si>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</si>
  <si>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</si>
  <si>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</si>
  <si>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</si>
  <si>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</si>
  <si>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</si>
  <si>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</si>
  <si>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</si>
  <si>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</si>
  <si>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</si>
  <si>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</si>
  <si>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</si>
  <si>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</si>
  <si>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</si>
  <si>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</si>
  <si>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</si>
  <si>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</si>
  <si>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</si>
  <si>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</si>
  <si>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</si>
  <si>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</si>
  <si>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</si>
  <si>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</si>
  <si>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</si>
  <si>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</si>
  <si>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</si>
  <si>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</si>
  <si>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</si>
  <si>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</si>
  <si>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</si>
  <si>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</si>
  <si>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</si>
  <si>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</si>
  <si>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</si>
  <si>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</si>
  <si>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</si>
  <si>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</si>
  <si>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</si>
  <si>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</si>
  <si>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</si>
  <si>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</si>
  <si>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</si>
  <si>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</si>
  <si>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</si>
  <si>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</si>
  <si>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</si>
  <si>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</si>
  <si>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</si>
  <si>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</si>
  <si>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</si>
  <si>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</si>
  <si>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</si>
  <si>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</si>
  <si>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</si>
  <si>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</si>
  <si>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</si>
  <si>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</si>
  <si>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</si>
  <si>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</si>
  <si>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</si>
  <si>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</si>
  <si>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</si>
  <si>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</si>
  <si>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</si>
  <si>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</si>
  <si>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</si>
  <si>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</si>
  <si>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</si>
  <si>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</si>
  <si>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</si>
  <si>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</si>
  <si>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</si>
  <si>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</si>
  <si>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</si>
  <si>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</si>
  <si>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</si>
  <si>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</si>
  <si>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</si>
  <si>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</si>
  <si>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</si>
  <si>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</si>
  <si>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</si>
  <si>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</si>
  <si>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</si>
  <si>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</si>
  <si>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</si>
  <si>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</si>
  <si>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</si>
  <si>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</si>
  <si>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</si>
  <si>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</si>
  <si>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</si>
  <si>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</si>
  <si>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</si>
  <si>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</si>
  <si>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</si>
  <si>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</si>
  <si>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</si>
  <si>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</si>
  <si>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</si>
  <si>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</si>
  <si>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</si>
  <si>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</si>
  <si>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</si>
  <si>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</si>
  <si>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</si>
  <si>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</si>
  <si>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</si>
  <si>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</si>
  <si>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</si>
  <si>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</si>
  <si>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</si>
  <si>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</si>
  <si>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</si>
  <si>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</si>
  <si>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</si>
  <si>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</si>
  <si>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</si>
  <si>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</si>
  <si>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</si>
  <si>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</si>
  <si>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</si>
  <si>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</si>
  <si>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</si>
  <si>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</si>
  <si>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</si>
  <si>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</si>
  <si>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</si>
  <si>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</si>
  <si>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</si>
  <si>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</si>
  <si>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</si>
  <si>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</si>
  <si>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</si>
  <si>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</si>
  <si>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</si>
  <si>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</si>
  <si>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</si>
  <si>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</si>
  <si>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</si>
  <si>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</si>
  <si>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</si>
  <si>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</si>
  <si>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</si>
  <si>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</si>
  <si>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</si>
  <si>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</si>
  <si>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</si>
  <si>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</si>
  <si>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</si>
  <si>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</si>
  <si>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</si>
  <si>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</si>
  <si>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</si>
  <si>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</si>
  <si>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</si>
  <si>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</si>
  <si>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</si>
  <si>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</si>
  <si>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</si>
  <si>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</si>
  <si>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</si>
  <si>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</si>
  <si>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</si>
  <si>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</si>
  <si>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</si>
  <si>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</si>
  <si>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</si>
  <si>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</si>
  <si>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</si>
  <si>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</si>
  <si>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</si>
  <si>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</si>
  <si>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</si>
  <si>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</si>
  <si>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</si>
  <si>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</si>
  <si>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</si>
  <si>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</si>
  <si>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</si>
  <si>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</si>
  <si>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</si>
  <si>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</si>
  <si>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</si>
  <si>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</si>
  <si>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</si>
  <si>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</si>
  <si>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</si>
  <si>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</si>
  <si>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</si>
  <si>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</si>
  <si>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</si>
  <si>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</si>
  <si>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</si>
  <si>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</si>
  <si>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</si>
  <si>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</si>
  <si>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</si>
  <si>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</si>
  <si>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</si>
  <si>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</si>
  <si>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</si>
  <si>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</si>
  <si>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</si>
  <si>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</si>
  <si>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</si>
  <si>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</si>
  <si>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</si>
  <si>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</si>
  <si>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</si>
  <si>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</si>
  <si>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</si>
  <si>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</si>
  <si>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</si>
  <si>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</si>
  <si>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</si>
  <si>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</si>
  <si>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</si>
  <si>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</si>
  <si>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</si>
  <si>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</si>
  <si>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</si>
  <si>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</si>
  <si>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</si>
  <si>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</si>
  <si>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</si>
  <si>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</si>
  <si>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</si>
  <si>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</si>
  <si>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</si>
  <si>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</si>
  <si>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</si>
  <si>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</si>
  <si>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</si>
  <si>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</si>
  <si>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</si>
  <si>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</si>
  <si>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</si>
  <si>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</si>
  <si>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</si>
  <si>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</si>
  <si>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</si>
  <si>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</si>
  <si>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</si>
  <si>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</si>
  <si>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</si>
  <si>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</si>
  <si>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</si>
  <si>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</si>
  <si>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</si>
  <si>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</si>
  <si>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</si>
  <si>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</si>
  <si>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</si>
  <si>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</si>
  <si>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</si>
  <si>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</si>
  <si>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</si>
  <si>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</si>
  <si>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</si>
  <si>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</si>
  <si>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</si>
  <si>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</si>
  <si>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</si>
  <si>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</si>
  <si>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</si>
  <si>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</si>
  <si>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</si>
  <si>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</si>
  <si>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</si>
  <si>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</si>
  <si>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</si>
  <si>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</si>
  <si>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</si>
  <si>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</si>
  <si>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</si>
  <si>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</si>
  <si>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</si>
  <si>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</si>
  <si>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</si>
  <si>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</si>
  <si>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</si>
  <si>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</si>
  <si>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</si>
  <si>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</si>
  <si>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</si>
  <si>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</si>
  <si>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</si>
  <si>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</si>
  <si>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</si>
  <si>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</si>
  <si>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</si>
  <si>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</si>
  <si>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</si>
  <si>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</si>
  <si>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</si>
  <si>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</si>
  <si>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</si>
  <si>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</si>
  <si>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</si>
  <si>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</si>
  <si>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</si>
  <si>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</si>
  <si>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</si>
  <si>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</si>
  <si>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</si>
  <si>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</si>
  <si>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</si>
  <si>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</si>
  <si>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</si>
  <si>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</si>
  <si>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</si>
  <si>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</si>
  <si>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</si>
  <si>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</si>
  <si>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</si>
  <si>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</si>
  <si>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</si>
  <si>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</si>
  <si>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</si>
  <si>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</si>
  <si>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</si>
  <si>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</si>
  <si>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</si>
  <si>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</si>
  <si>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</si>
  <si>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</si>
  <si>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</si>
  <si>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</si>
  <si>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</si>
  <si>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</si>
  <si>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</si>
  <si>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</si>
  <si>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</si>
  <si>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</si>
  <si>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</si>
  <si>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</si>
  <si>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</si>
  <si>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</si>
  <si>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</si>
  <si>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</si>
  <si>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</si>
  <si>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</si>
  <si>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</si>
  <si>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</si>
  <si>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</si>
  <si>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</si>
  <si>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</si>
  <si>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</si>
  <si>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</si>
  <si>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</si>
  <si>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</si>
  <si>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</si>
  <si>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</si>
  <si>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</si>
  <si>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</si>
  <si>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</si>
  <si>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</si>
  <si>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</si>
  <si>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</si>
  <si>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</si>
  <si>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</si>
  <si>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</si>
  <si>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</si>
  <si>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</si>
  <si>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</si>
  <si>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</si>
  <si>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</si>
  <si>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</si>
  <si>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</si>
  <si>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</si>
  <si>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</si>
  <si>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</si>
  <si>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</si>
  <si>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</si>
  <si>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</si>
  <si>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</si>
  <si>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</si>
  <si>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</si>
  <si>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</si>
  <si>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</si>
  <si>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</si>
  <si>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</si>
  <si>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</si>
  <si>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</si>
  <si>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</si>
  <si>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</si>
  <si>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</si>
  <si>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</si>
  <si>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</si>
  <si>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</si>
  <si>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</si>
  <si>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</si>
  <si>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</si>
  <si>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</si>
  <si>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</si>
  <si>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</si>
  <si>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</si>
  <si>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</si>
  <si>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</si>
  <si>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</si>
  <si>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</si>
  <si>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</si>
  <si>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</si>
  <si>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</si>
  <si>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</si>
  <si>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</si>
  <si>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</si>
  <si>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</si>
  <si>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</si>
  <si>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</si>
  <si>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</si>
  <si>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</si>
  <si>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</si>
  <si>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</si>
  <si>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</si>
  <si>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</si>
  <si>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</si>
  <si>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</si>
  <si>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</si>
  <si>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</si>
  <si>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</si>
  <si>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</si>
  <si>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</si>
  <si>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</si>
  <si>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</si>
  <si>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</si>
  <si>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</si>
  <si>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</si>
  <si>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</si>
  <si>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</si>
  <si>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</si>
  <si>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</si>
  <si>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</si>
  <si>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</si>
  <si>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</si>
  <si>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</si>
  <si>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</si>
  <si>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</si>
  <si>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</si>
  <si>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</si>
  <si>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</si>
  <si>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</si>
  <si>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</si>
  <si>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</si>
  <si>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</si>
  <si>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</si>
  <si>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</si>
  <si>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</si>
  <si>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</si>
  <si>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</si>
  <si>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</si>
  <si>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</si>
  <si>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</si>
  <si>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</si>
  <si>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</si>
  <si>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</si>
  <si>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</si>
  <si>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</si>
  <si>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</si>
  <si>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</si>
  <si>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</si>
  <si>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</si>
  <si>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</si>
  <si>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</si>
  <si>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</si>
  <si>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</si>
  <si>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</si>
  <si>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</si>
  <si>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</si>
  <si>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</si>
  <si>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</si>
  <si>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</si>
  <si>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</si>
  <si>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</si>
  <si>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</si>
  <si>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</si>
  <si>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</si>
  <si>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</si>
  <si>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</si>
  <si>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</si>
  <si>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</si>
  <si>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</si>
  <si>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</si>
  <si>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</si>
  <si>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</si>
  <si>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</si>
  <si>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</si>
  <si>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</si>
  <si>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</si>
  <si>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</si>
  <si>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</si>
  <si>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</si>
  <si>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</si>
  <si>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</si>
  <si>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</si>
  <si>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</si>
  <si>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</si>
  <si>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</si>
  <si>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</si>
  <si>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</si>
  <si>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</si>
  <si>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</si>
  <si>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</si>
  <si>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</si>
  <si>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</si>
  <si>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</si>
  <si>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</si>
  <si>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</si>
  <si>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</si>
  <si>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</si>
  <si>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</si>
  <si>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</si>
  <si>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</si>
  <si>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</si>
  <si>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</si>
  <si>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</si>
  <si>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</si>
  <si>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</si>
  <si>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</si>
  <si>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</si>
  <si>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</si>
  <si>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</si>
  <si>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</si>
  <si>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</si>
  <si>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</si>
  <si>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</si>
  <si>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</si>
  <si>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</si>
  <si>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</si>
  <si>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</si>
  <si>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</si>
  <si>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</si>
  <si>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</si>
  <si>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</si>
  <si>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</si>
  <si>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</si>
  <si>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</si>
  <si>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</si>
  <si>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</si>
  <si>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</si>
  <si>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</si>
  <si>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</si>
  <si>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</si>
  <si>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</si>
  <si>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</si>
  <si>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</si>
  <si>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</si>
  <si>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</si>
  <si>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</si>
  <si>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</si>
  <si>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</si>
  <si>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</si>
  <si>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</si>
  <si>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</si>
  <si>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</si>
  <si>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</si>
  <si>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</si>
  <si>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</si>
  <si>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</si>
  <si>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</si>
  <si>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</si>
  <si>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</si>
  <si>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</si>
  <si>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</si>
  <si>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</si>
  <si>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</si>
  <si>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</si>
  <si>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</si>
  <si>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</si>
  <si>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</si>
  <si>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</si>
  <si>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</si>
  <si>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</si>
  <si>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</si>
  <si>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</si>
  <si>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</si>
  <si>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</si>
  <si>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</si>
  <si>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</si>
  <si>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</si>
  <si>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</si>
  <si>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</si>
  <si>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</si>
  <si>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</si>
  <si>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</si>
  <si>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</si>
  <si>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</si>
  <si>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</si>
  <si>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</si>
  <si>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</si>
  <si>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</si>
  <si>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</si>
  <si>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</si>
  <si>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</si>
  <si>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</si>
  <si>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</si>
  <si>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</si>
  <si>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</si>
  <si>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</si>
  <si>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</si>
  <si>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</si>
  <si>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</si>
  <si>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</si>
  <si>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</si>
  <si>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</si>
  <si>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</si>
  <si>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</si>
  <si>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</si>
  <si>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</si>
  <si>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</si>
  <si>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</si>
  <si>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</si>
  <si>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</si>
  <si>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</si>
  <si>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</si>
  <si>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</si>
  <si>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</si>
  <si>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</si>
  <si>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</si>
  <si>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</si>
  <si>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</si>
  <si>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</si>
  <si>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</si>
  <si>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</si>
  <si>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</si>
  <si>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</si>
  <si>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</si>
  <si>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</si>
  <si>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</si>
  <si>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</si>
  <si>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</si>
  <si>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</si>
  <si>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</si>
  <si>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</si>
  <si>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</si>
  <si>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</si>
  <si>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</si>
  <si>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</si>
  <si>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</si>
  <si>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</si>
  <si>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</si>
  <si>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</si>
  <si>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</si>
  <si>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</si>
  <si>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</si>
  <si>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</si>
  <si>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</si>
  <si>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</si>
  <si>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</si>
  <si>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</si>
  <si>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</si>
  <si>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</si>
  <si>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</si>
  <si>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</si>
  <si>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</si>
  <si>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</si>
  <si>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</si>
  <si>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</si>
  <si>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</si>
  <si>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</si>
  <si>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</si>
  <si>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</si>
  <si>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</si>
  <si>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</si>
  <si>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</si>
  <si>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</si>
  <si>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</si>
  <si>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</si>
  <si>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</si>
  <si>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</si>
  <si>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</si>
  <si>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</si>
  <si>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</si>
  <si>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</si>
  <si>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</si>
  <si>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</si>
  <si>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</si>
  <si>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</si>
  <si>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</si>
  <si>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</si>
  <si>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</si>
  <si>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</si>
  <si>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</si>
  <si>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</si>
  <si>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</si>
  <si>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</si>
  <si>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</si>
  <si>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</si>
  <si>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</si>
  <si>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</si>
  <si>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</si>
  <si>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</si>
  <si>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</si>
  <si>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</si>
  <si>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</si>
  <si>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</si>
  <si>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</si>
  <si>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</si>
  <si>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</si>
  <si>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</si>
  <si>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</si>
  <si>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</si>
  <si>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</si>
  <si>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</si>
  <si>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</si>
  <si>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</si>
  <si>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</si>
  <si>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</si>
  <si>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</si>
  <si>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</si>
  <si>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</si>
  <si>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</si>
  <si>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</si>
  <si>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</si>
  <si>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</si>
  <si>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</si>
  <si>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</si>
  <si>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</si>
  <si>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</si>
  <si>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</si>
  <si>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</si>
  <si>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</si>
  <si>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</si>
  <si>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</si>
  <si>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</si>
  <si>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</si>
  <si>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</si>
  <si>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</si>
  <si>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</si>
  <si>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</si>
  <si>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</si>
  <si>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</si>
  <si>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</si>
  <si>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</si>
  <si>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</si>
  <si>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</si>
  <si>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</si>
  <si>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</si>
  <si>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</si>
  <si>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</si>
  <si>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</si>
  <si>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</si>
  <si>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</si>
  <si>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</si>
  <si>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</si>
  <si>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</si>
  <si>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</si>
  <si>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</si>
  <si>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</si>
  <si>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</si>
  <si>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</si>
  <si>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</si>
  <si>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</si>
  <si>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</si>
  <si>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</si>
  <si>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</si>
  <si>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</si>
  <si>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</si>
  <si>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</si>
  <si>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</si>
  <si>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</si>
  <si>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</si>
  <si>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</si>
  <si>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</si>
  <si>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</si>
  <si>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</si>
  <si>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</si>
  <si>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</si>
  <si>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</si>
  <si>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</si>
  <si>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</si>
  <si>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</si>
  <si>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</si>
  <si>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</si>
  <si>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</si>
  <si>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</si>
  <si>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</si>
  <si>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</si>
  <si>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</si>
  <si>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</si>
  <si>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</si>
  <si>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</si>
  <si>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</si>
  <si>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</si>
  <si>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</si>
  <si>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</si>
  <si>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</si>
  <si>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</si>
  <si>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</si>
  <si>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</si>
  <si>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</si>
  <si>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</si>
  <si>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</si>
  <si>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</si>
  <si>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</si>
  <si>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</si>
  <si>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</si>
  <si>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</si>
  <si>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</si>
  <si>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</si>
  <si>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</si>
  <si>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</si>
  <si>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</si>
  <si>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</si>
  <si>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</si>
  <si>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</si>
  <si>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</si>
  <si>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</si>
  <si>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</si>
  <si>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</si>
  <si>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</si>
  <si>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</si>
  <si>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</si>
  <si>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</si>
  <si>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</si>
  <si>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</si>
  <si>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</si>
  <si>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</si>
  <si>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</si>
  <si>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</si>
  <si>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</si>
  <si>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</si>
  <si>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</si>
  <si>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</si>
  <si>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</si>
  <si>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</si>
  <si>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</si>
  <si>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</si>
  <si>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</si>
  <si>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</si>
  <si>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</si>
  <si>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</si>
  <si>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</si>
  <si>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</si>
  <si>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</si>
  <si>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</si>
  <si>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</si>
  <si>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</si>
  <si>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</si>
  <si>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</si>
  <si>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</si>
  <si>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</si>
  <si>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</si>
  <si>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</si>
  <si>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</si>
  <si>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</si>
  <si>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</si>
  <si>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</si>
  <si>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</si>
  <si>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</si>
  <si>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</si>
  <si>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</si>
  <si>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</si>
  <si>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</si>
  <si>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</si>
  <si>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</si>
  <si>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</si>
  <si>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</si>
  <si>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</si>
  <si>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</si>
  <si>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</si>
  <si>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</si>
  <si>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</si>
  <si>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</si>
  <si>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</si>
  <si>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</si>
  <si>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</si>
  <si>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</si>
  <si>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</si>
  <si>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</si>
  <si>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</si>
  <si>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</si>
  <si>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</si>
  <si>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</si>
  <si>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</si>
  <si>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</si>
  <si>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</si>
  <si>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</si>
  <si>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</si>
  <si>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</si>
  <si>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</si>
  <si>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</si>
  <si>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</si>
  <si>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</si>
  <si>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</si>
  <si>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</si>
  <si>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</si>
  <si>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</si>
  <si>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</si>
  <si>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</si>
  <si>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</si>
  <si>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</si>
  <si>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</si>
  <si>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</si>
  <si>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</si>
  <si>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</si>
  <si>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</si>
  <si>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</si>
  <si>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</si>
  <si>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</si>
  <si>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</si>
  <si>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</si>
  <si>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</si>
  <si>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</si>
  <si>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</si>
  <si>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</si>
  <si>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</si>
  <si>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</si>
  <si>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</si>
  <si>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</si>
  <si>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</si>
  <si>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</si>
  <si>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</si>
  <si>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</si>
  <si>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</si>
  <si>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</si>
  <si>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</si>
  <si>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</si>
  <si>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</si>
  <si>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</si>
  <si>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</si>
  <si>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</si>
  <si>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</si>
  <si>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</si>
  <si>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</si>
  <si>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</si>
  <si>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</si>
  <si>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</si>
  <si>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</si>
  <si>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</si>
  <si>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</si>
  <si>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</si>
  <si>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</si>
  <si>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</si>
  <si>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</si>
  <si>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</si>
  <si>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</si>
  <si>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</si>
  <si>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</si>
  <si>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</si>
  <si>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</si>
  <si>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</si>
  <si>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</si>
  <si>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</si>
  <si>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</si>
  <si>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</si>
  <si>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</si>
  <si>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</si>
  <si>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</si>
  <si>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</si>
  <si>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</si>
  <si>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</si>
  <si>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</si>
  <si>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</si>
  <si>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</si>
  <si>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</si>
  <si>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</si>
  <si>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</si>
  <si>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</si>
  <si>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</si>
  <si>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</si>
  <si>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</si>
  <si>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</si>
  <si>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</si>
  <si>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</si>
  <si>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</si>
  <si>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</si>
  <si>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</si>
  <si>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</si>
  <si>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</si>
  <si>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</si>
  <si>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</si>
  <si>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</si>
  <si>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</si>
  <si>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</si>
  <si>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</si>
  <si>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</si>
  <si>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</si>
  <si>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</si>
  <si>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</si>
  <si>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</si>
  <si>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</si>
  <si>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</si>
  <si>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</si>
  <si>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</si>
  <si>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</si>
  <si>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</si>
  <si>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</si>
  <si>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</si>
  <si>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</si>
  <si>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</si>
  <si>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</si>
  <si>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</si>
  <si>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</si>
  <si>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</si>
  <si>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</si>
  <si>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</si>
  <si>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</si>
  <si>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</si>
  <si>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</si>
  <si>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</si>
  <si>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</si>
  <si>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</si>
  <si>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</si>
  <si>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</si>
  <si>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</si>
  <si>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</si>
  <si>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</si>
  <si>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</si>
  <si>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</si>
  <si>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</si>
  <si>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</si>
  <si>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</si>
  <si>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</si>
  <si>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</si>
  <si>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</si>
  <si>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</si>
  <si>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</si>
  <si>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</si>
  <si>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</si>
  <si>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</si>
  <si>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</si>
  <si>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</si>
  <si>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</si>
  <si>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</si>
  <si>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</si>
  <si>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</si>
  <si>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</si>
  <si>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</si>
  <si>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</si>
  <si>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</si>
  <si>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</si>
  <si>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</si>
  <si>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</si>
  <si>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</si>
  <si>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</si>
  <si>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</si>
  <si>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</si>
  <si>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</si>
  <si>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</si>
  <si>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</si>
  <si>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</si>
  <si>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</si>
  <si>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</si>
  <si>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</si>
  <si>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</si>
  <si>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</si>
  <si>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</si>
  <si>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</si>
  <si>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</si>
  <si>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</si>
  <si>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</si>
  <si>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</si>
  <si>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</si>
  <si>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</si>
  <si>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</si>
  <si>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</si>
  <si>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</si>
  <si>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</si>
  <si>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</si>
  <si>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</si>
  <si>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</si>
  <si>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</si>
  <si>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</si>
  <si>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</si>
  <si>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</si>
  <si>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</si>
  <si>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</si>
  <si>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</si>
  <si>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</si>
  <si>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</si>
  <si>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</si>
  <si>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</si>
  <si>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</si>
  <si>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</si>
  <si>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</si>
  <si>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</si>
  <si>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</si>
  <si>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</si>
  <si>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</si>
  <si>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</si>
  <si>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</si>
  <si>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</si>
  <si>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</si>
  <si>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</si>
  <si>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</si>
  <si>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</si>
  <si>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</si>
  <si>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</si>
  <si>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</si>
  <si>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</si>
  <si>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</si>
  <si>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</si>
  <si>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</si>
  <si>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</si>
  <si>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</si>
  <si>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</si>
  <si>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</si>
  <si>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</si>
  <si>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</si>
  <si>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</si>
  <si>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</si>
  <si>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</si>
  <si>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</si>
  <si>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</si>
  <si>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</si>
  <si>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</si>
  <si>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</si>
  <si>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</si>
  <si>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</si>
  <si>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</si>
  <si>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</si>
  <si>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</si>
  <si>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</si>
  <si>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</si>
  <si>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</si>
  <si>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</si>
  <si>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</si>
  <si>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</si>
  <si>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</si>
  <si>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</si>
  <si>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</si>
  <si>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</si>
  <si>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</si>
  <si>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</si>
  <si>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</si>
  <si>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</si>
  <si>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</si>
  <si>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</si>
  <si>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</si>
  <si>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</si>
  <si>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</si>
  <si>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</si>
  <si>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</si>
  <si>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</si>
  <si>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</si>
  <si>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</si>
  <si>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</si>
  <si>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</si>
  <si>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</si>
  <si>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</si>
  <si>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</si>
  <si>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</si>
  <si>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</si>
  <si>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</si>
  <si>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</si>
  <si>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</si>
  <si>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</si>
  <si>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</si>
  <si>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</si>
  <si>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</si>
  <si>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</si>
  <si>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</si>
  <si>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</si>
  <si>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</si>
  <si>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</si>
  <si>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</si>
  <si>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</si>
  <si>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</si>
  <si>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</si>
  <si>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</si>
  <si>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</si>
  <si>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</si>
  <si>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</si>
  <si>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</si>
  <si>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</si>
  <si>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</si>
  <si>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</si>
  <si>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</si>
  <si>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</si>
  <si>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</si>
  <si>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</si>
  <si>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</si>
  <si>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</si>
  <si>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</si>
  <si>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</si>
  <si>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</si>
  <si>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</si>
  <si>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</si>
  <si>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</si>
  <si>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</si>
  <si>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</si>
  <si>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</si>
  <si>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</si>
  <si>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</si>
  <si>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</si>
  <si>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</si>
  <si>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</si>
  <si>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</si>
  <si>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</si>
  <si>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</si>
  <si>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</si>
  <si>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</si>
  <si>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</si>
  <si>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</si>
  <si>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</si>
  <si>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</si>
  <si>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</si>
  <si>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</si>
  <si>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</si>
  <si>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</si>
  <si>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</si>
  <si>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</si>
  <si>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</si>
  <si>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</si>
  <si>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</si>
  <si>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</si>
  <si>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</si>
  <si>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</si>
  <si>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</si>
  <si>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</si>
  <si>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</si>
  <si>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</si>
  <si>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</si>
  <si>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</si>
  <si>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</si>
  <si>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</si>
  <si>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</si>
  <si>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</si>
  <si>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</si>
  <si>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</si>
  <si>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</si>
  <si>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</si>
  <si>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</si>
  <si>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</si>
  <si>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</si>
  <si>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</si>
  <si>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</si>
  <si>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</si>
  <si>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</si>
  <si>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</si>
  <si>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</si>
  <si>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</si>
  <si>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</si>
  <si>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</si>
  <si>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</si>
  <si>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</si>
  <si>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</si>
  <si>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</si>
  <si>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</si>
  <si>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</si>
  <si>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</si>
  <si>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</si>
  <si>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</si>
  <si>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</si>
  <si>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</si>
  <si>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</si>
  <si>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</si>
  <si>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</si>
  <si>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</si>
  <si>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</si>
  <si>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</si>
  <si>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</si>
  <si>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</si>
  <si>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</si>
  <si>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</si>
  <si>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</si>
  <si>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</si>
  <si>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</si>
  <si>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</si>
  <si>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</si>
  <si>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</si>
  <si>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</si>
  <si>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</si>
  <si>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</si>
  <si>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</si>
  <si>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</si>
  <si>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</si>
  <si>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</si>
  <si>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</si>
  <si>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</si>
  <si>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</si>
  <si>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</si>
  <si>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</si>
  <si>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</si>
  <si>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</si>
  <si>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</si>
  <si>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</si>
  <si>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</si>
  <si>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</si>
  <si>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</si>
  <si>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</si>
  <si>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</si>
  <si>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</si>
  <si>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</si>
  <si>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</si>
  <si>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</si>
  <si>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</si>
  <si>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</si>
  <si>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</si>
  <si>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</si>
  <si>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</si>
  <si>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</si>
  <si>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</si>
  <si>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</si>
  <si>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</si>
  <si>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</si>
  <si>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</si>
  <si>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</si>
  <si>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</si>
  <si>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</si>
  <si>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</si>
  <si>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</si>
  <si>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</si>
  <si>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</si>
  <si>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</si>
  <si>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</si>
  <si>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</si>
  <si>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</si>
  <si>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</si>
  <si>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</si>
  <si>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</si>
  <si>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</si>
  <si>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</si>
  <si>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</si>
  <si>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</si>
  <si>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</si>
  <si>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</si>
  <si>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</si>
  <si>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</si>
  <si>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</si>
  <si>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</si>
  <si>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</si>
  <si>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</si>
  <si>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</si>
  <si>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</si>
  <si>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</si>
  <si>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</si>
  <si>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</si>
  <si>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</si>
  <si>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</si>
  <si>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</si>
  <si>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</si>
  <si>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</si>
  <si>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</si>
  <si>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</si>
  <si>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</si>
  <si>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</si>
  <si>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</si>
  <si>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</si>
  <si>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</si>
  <si>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</si>
  <si>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</si>
  <si>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</si>
  <si>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</si>
  <si>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</si>
  <si>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</si>
  <si>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</si>
  <si>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</si>
  <si>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</si>
  <si>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</si>
  <si>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</si>
  <si>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</si>
  <si>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</si>
  <si>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</si>
  <si>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</si>
  <si>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</si>
  <si>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</si>
  <si>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</si>
  <si>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</si>
  <si>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</si>
  <si>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</si>
  <si>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</si>
  <si>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</si>
  <si>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</si>
  <si>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</si>
  <si>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</si>
  <si>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</si>
  <si>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</si>
  <si>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</si>
  <si>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</si>
  <si>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</si>
  <si>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</si>
  <si>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</si>
  <si>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</si>
  <si>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</si>
  <si>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</si>
  <si>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</si>
  <si>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</si>
  <si>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</si>
  <si>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</si>
  <si>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</si>
  <si>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</si>
  <si>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</si>
  <si>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</si>
  <si>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</si>
  <si>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</si>
  <si>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</si>
  <si>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</si>
  <si>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</si>
  <si>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</si>
  <si>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</si>
  <si>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</si>
  <si>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</si>
  <si>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</si>
  <si>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</si>
  <si>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</si>
  <si>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</si>
  <si>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</si>
  <si>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</si>
  <si>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</si>
  <si>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</si>
  <si>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</si>
  <si>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</si>
  <si>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</si>
  <si>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</si>
  <si>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</si>
  <si>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</si>
  <si>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</si>
  <si>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</si>
  <si>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</si>
  <si>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</si>
  <si>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</si>
  <si>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</si>
  <si>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</si>
  <si>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</si>
  <si>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</si>
  <si>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</si>
  <si>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</si>
  <si>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</si>
  <si>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</si>
  <si>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</si>
  <si>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</si>
  <si>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</si>
  <si>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</si>
  <si>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</si>
  <si>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</si>
  <si>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</si>
  <si>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</si>
  <si>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</si>
  <si>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</si>
  <si>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</si>
  <si>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</si>
  <si>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</si>
  <si>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</si>
  <si>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</si>
  <si>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</si>
  <si>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</si>
  <si>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</si>
  <si>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</si>
  <si>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</si>
  <si>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</si>
  <si>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</si>
  <si>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</si>
  <si>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</si>
  <si>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</si>
  <si>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</si>
  <si>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</si>
  <si>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</si>
  <si>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</si>
  <si>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</si>
  <si>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</si>
  <si>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</si>
  <si>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</si>
  <si>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</si>
  <si>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</si>
  <si>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</si>
  <si>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</si>
  <si>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</si>
  <si>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</si>
  <si>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</si>
  <si>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</si>
  <si>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</si>
  <si>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</si>
  <si>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</si>
  <si>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</si>
  <si>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</si>
  <si>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</si>
  <si>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</si>
  <si>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</si>
  <si>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</si>
  <si>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</si>
  <si>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</si>
  <si>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</si>
  <si>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</si>
  <si>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</si>
  <si>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</si>
  <si>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</si>
  <si>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</si>
  <si>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</si>
  <si>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</si>
  <si>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</si>
  <si>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</si>
  <si>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</si>
  <si>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</si>
  <si>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</si>
  <si>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</si>
  <si>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</si>
  <si>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</si>
  <si>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</si>
  <si>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</si>
  <si>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</si>
  <si>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</si>
  <si>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</si>
  <si>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</si>
  <si>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</si>
  <si>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</si>
  <si>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</si>
  <si>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</si>
  <si>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</si>
  <si>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</si>
  <si>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</si>
  <si>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</si>
  <si>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</si>
  <si>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</si>
  <si>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</si>
  <si>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</si>
  <si>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</si>
  <si>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</si>
  <si>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</si>
  <si>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</si>
  <si>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</si>
  <si>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</si>
  <si>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</si>
  <si>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</si>
  <si>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</si>
  <si>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</si>
  <si>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</si>
  <si>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</si>
  <si>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</si>
  <si>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</si>
  <si>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</si>
  <si>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</si>
  <si>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</si>
  <si>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</si>
  <si>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</si>
  <si>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</si>
  <si>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</si>
  <si>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</si>
  <si>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</si>
  <si>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</si>
  <si>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</si>
  <si>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</si>
  <si>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</si>
  <si>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</si>
  <si>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</si>
  <si>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</si>
  <si>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</si>
  <si>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</si>
  <si>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</si>
  <si>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</si>
  <si>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</si>
  <si>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</si>
  <si>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</si>
  <si>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</si>
  <si>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</si>
  <si>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</si>
  <si>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</si>
  <si>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</si>
  <si>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</si>
  <si>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</si>
  <si>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</si>
  <si>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</si>
  <si>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</si>
  <si>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</si>
  <si>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</si>
  <si>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</si>
  <si>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</si>
  <si>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</si>
  <si>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</si>
  <si>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</si>
  <si>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</si>
  <si>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</si>
  <si>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</si>
  <si>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</si>
  <si>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</si>
  <si>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</si>
  <si>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</si>
  <si>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</si>
  <si>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</si>
  <si>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</si>
  <si>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</si>
  <si>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</si>
  <si>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</si>
  <si>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</si>
  <si>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</si>
  <si>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</si>
  <si>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</si>
  <si>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</si>
  <si>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</si>
  <si>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</si>
  <si>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</si>
  <si>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</si>
  <si>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</si>
  <si>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</si>
  <si>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</si>
  <si>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</si>
  <si>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</si>
  <si>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</si>
  <si>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</si>
  <si>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</si>
  <si>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</si>
  <si>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</si>
  <si>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</si>
  <si>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</si>
  <si>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</si>
  <si>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</si>
  <si>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</si>
  <si>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</si>
  <si>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</si>
  <si>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</si>
  <si>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</si>
  <si>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</si>
  <si>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</si>
  <si>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</si>
  <si>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</si>
  <si>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</si>
  <si>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</si>
  <si>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</si>
  <si>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</si>
  <si>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</si>
  <si>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</si>
  <si>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</si>
  <si>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</si>
  <si>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</si>
  <si>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</si>
  <si>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</si>
  <si>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</si>
  <si>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</si>
  <si>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</si>
  <si>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</si>
  <si>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</si>
  <si>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</si>
  <si>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</si>
  <si>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</si>
  <si>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</si>
  <si>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</si>
  <si>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</si>
  <si>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</si>
  <si>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</si>
  <si>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</si>
  <si>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</si>
  <si>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</si>
  <si>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</si>
  <si>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</si>
  <si>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</si>
  <si>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</si>
  <si>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</si>
  <si>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</si>
  <si>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</si>
  <si>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</si>
  <si>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</si>
  <si>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</si>
  <si>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</si>
  <si>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</si>
  <si>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</si>
  <si>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</si>
  <si>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</si>
  <si>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</si>
  <si>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</si>
  <si>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</si>
  <si>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</si>
  <si>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</si>
  <si>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</si>
  <si>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</si>
  <si>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</si>
  <si>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</si>
  <si>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</si>
  <si>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</si>
  <si>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</si>
  <si>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</si>
  <si>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</si>
  <si>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</si>
  <si>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</si>
  <si>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</si>
  <si>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</si>
  <si>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</si>
  <si>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</si>
  <si>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</si>
  <si>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</si>
  <si>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</si>
  <si>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</si>
  <si>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</si>
  <si>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</si>
  <si>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</si>
  <si>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</si>
  <si>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</si>
  <si>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</si>
  <si>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</si>
  <si>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</si>
  <si>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</si>
  <si>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</si>
  <si>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</si>
  <si>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</si>
  <si>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</si>
  <si>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</si>
  <si>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</si>
  <si>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</si>
  <si>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</si>
  <si>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</si>
  <si>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</si>
  <si>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</si>
  <si>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</si>
  <si>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</si>
  <si>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</si>
  <si>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</si>
  <si>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</si>
  <si>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</si>
  <si>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</si>
  <si>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</si>
  <si>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</si>
  <si>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</si>
  <si>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</si>
  <si>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</si>
  <si>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</si>
  <si>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</si>
  <si>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</si>
  <si>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</si>
  <si>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</si>
  <si>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</si>
  <si>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</si>
  <si>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</si>
  <si>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</si>
  <si>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</si>
  <si>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</si>
  <si>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</si>
  <si>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</si>
  <si>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</si>
  <si>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</si>
  <si>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</si>
  <si>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</si>
  <si>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</si>
  <si>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</si>
  <si>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</si>
  <si>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</si>
  <si>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</si>
  <si>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</si>
  <si>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</si>
  <si>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</si>
  <si>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</si>
  <si>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</si>
  <si>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</si>
  <si>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</si>
  <si>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</si>
  <si>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</si>
  <si>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</si>
  <si>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</si>
  <si>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</si>
  <si>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</si>
  <si>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</si>
  <si>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</si>
  <si>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</si>
  <si>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</si>
  <si>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</si>
  <si>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</si>
  <si>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</si>
  <si>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</si>
  <si>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</si>
  <si>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</si>
  <si>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</si>
  <si>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</si>
  <si>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</si>
  <si>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</si>
  <si>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</si>
  <si>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</si>
  <si>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</si>
  <si>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</si>
  <si>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</si>
  <si>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</si>
  <si>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</si>
  <si>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</si>
  <si>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</si>
  <si>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</si>
  <si>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</si>
  <si>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</si>
  <si>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</si>
  <si>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</si>
  <si>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</si>
  <si>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</si>
  <si>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</si>
  <si>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</si>
  <si>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</si>
  <si>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</si>
  <si>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</si>
  <si>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</si>
  <si>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</si>
  <si>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</si>
  <si>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</si>
  <si>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</si>
  <si>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</si>
  <si>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</si>
  <si>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</si>
  <si>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</si>
  <si>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</si>
  <si>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</si>
  <si>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</si>
  <si>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</si>
  <si>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</si>
  <si>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</si>
  <si>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</si>
  <si>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</si>
  <si>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</si>
  <si>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</si>
  <si>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</si>
  <si>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</si>
  <si>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</si>
  <si>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</si>
  <si>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</si>
  <si>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</si>
  <si>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</si>
  <si>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</si>
  <si>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</si>
  <si>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</si>
  <si>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</si>
  <si>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</si>
  <si>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</si>
  <si>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</si>
  <si>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</si>
  <si>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</si>
  <si>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</si>
  <si>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</si>
  <si>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</si>
  <si>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</si>
  <si>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</si>
  <si>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</si>
  <si>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</si>
  <si>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</si>
  <si>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</si>
  <si>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</si>
  <si>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</si>
  <si>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</si>
  <si>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</si>
  <si>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</si>
  <si>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</si>
  <si>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</si>
  <si>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</si>
  <si>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</si>
  <si>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</si>
  <si>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</si>
  <si>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</si>
  <si>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</si>
  <si>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</si>
  <si>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</si>
  <si>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</si>
  <si>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</si>
  <si>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</si>
  <si>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</si>
  <si>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</si>
  <si>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</si>
  <si>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</si>
  <si>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</si>
  <si>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</si>
  <si>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</si>
  <si>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</si>
  <si>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</si>
  <si>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</si>
  <si>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</si>
  <si>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</si>
  <si>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</si>
  <si>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</si>
  <si>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</si>
  <si>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</si>
  <si>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</si>
  <si>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</si>
  <si>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</si>
  <si>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</si>
  <si>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</si>
  <si>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</si>
  <si>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</si>
  <si>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</si>
  <si>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</si>
  <si>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</si>
  <si>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</si>
  <si>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</si>
  <si>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</si>
  <si>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</si>
  <si>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</si>
  <si>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</si>
  <si>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</si>
  <si>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</si>
  <si>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</si>
  <si>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</si>
  <si>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</si>
  <si>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</si>
  <si>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</si>
  <si>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</si>
  <si>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</si>
  <si>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</si>
  <si>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</si>
  <si>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</si>
  <si>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</si>
  <si>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</si>
  <si>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</si>
  <si>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</si>
  <si>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</si>
  <si>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</si>
  <si>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</si>
  <si>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</si>
  <si>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</si>
  <si>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</si>
  <si>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</si>
  <si>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</si>
  <si>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</si>
  <si>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</si>
  <si>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</si>
  <si>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</si>
  <si>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</si>
  <si>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</si>
  <si>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</si>
  <si>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</si>
  <si>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</si>
  <si>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</si>
  <si>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</si>
  <si>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</si>
  <si>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</si>
  <si>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</si>
  <si>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</si>
  <si>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</si>
  <si>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</si>
  <si>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</si>
  <si>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</si>
  <si>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</si>
  <si>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</si>
  <si>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</si>
  <si>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</si>
  <si>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</si>
  <si>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</si>
  <si>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</si>
  <si>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</si>
  <si>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</si>
  <si>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</si>
  <si>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</si>
  <si>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</si>
  <si>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</si>
  <si>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</si>
  <si>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</si>
  <si>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</si>
  <si>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</si>
  <si>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</si>
  <si>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</si>
  <si>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</si>
  <si>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</si>
  <si>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</si>
  <si>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</si>
  <si>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</si>
  <si>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</si>
  <si>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</si>
  <si>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</si>
  <si>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</si>
  <si>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</si>
  <si>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</si>
  <si>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</si>
  <si>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</si>
  <si>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</si>
  <si>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</si>
  <si>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</si>
  <si>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</si>
  <si>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</si>
  <si>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</si>
  <si>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</si>
  <si>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</si>
  <si>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</si>
  <si>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</si>
  <si>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</si>
  <si>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</si>
  <si>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</si>
  <si>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</si>
  <si>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</si>
  <si>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</si>
  <si>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</si>
  <si>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</si>
  <si>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</si>
  <si>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</si>
  <si>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</si>
  <si>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</si>
  <si>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</si>
  <si>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</si>
  <si>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</si>
  <si>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</si>
  <si>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</si>
  <si>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</si>
  <si>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</si>
  <si>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</si>
  <si>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</si>
  <si>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</si>
  <si>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</si>
  <si>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</si>
  <si>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</si>
  <si>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</si>
  <si>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</si>
  <si>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</si>
  <si>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</si>
  <si>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</si>
  <si>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</si>
  <si>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</si>
  <si>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</si>
  <si>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</si>
  <si>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</si>
  <si>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</si>
  <si>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</si>
  <si>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</si>
  <si>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</si>
  <si>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</si>
  <si>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</si>
  <si>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</si>
  <si>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</si>
  <si>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</si>
  <si>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</si>
  <si>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</si>
  <si>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</si>
  <si>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</si>
  <si>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</si>
  <si>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</si>
  <si>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</si>
  <si>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</si>
  <si>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</si>
  <si>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</si>
  <si>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</si>
  <si>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</si>
  <si>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</si>
  <si>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</si>
  <si>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</si>
  <si>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</si>
  <si>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</si>
  <si>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</si>
  <si>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</si>
  <si>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</si>
  <si>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</si>
  <si>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</si>
  <si>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</si>
  <si>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</si>
  <si>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</si>
  <si>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</si>
  <si>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</si>
  <si>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</si>
  <si>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</si>
  <si>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</si>
  <si>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</si>
  <si>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</si>
  <si>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</si>
  <si>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</si>
  <si>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</si>
  <si>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</si>
  <si>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</si>
  <si>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</si>
  <si>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</si>
  <si>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</si>
  <si>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</si>
  <si>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</si>
  <si>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</si>
  <si>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</si>
  <si>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</si>
  <si>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</si>
  <si>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</si>
  <si>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</si>
  <si>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</si>
  <si>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</si>
  <si>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</si>
  <si>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</si>
  <si>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</si>
  <si>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</si>
  <si>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</si>
  <si>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</si>
  <si>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</si>
  <si>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</si>
  <si>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</si>
  <si>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</si>
  <si>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</si>
  <si>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</si>
  <si>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</si>
  <si>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</si>
  <si>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</si>
  <si>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</si>
  <si>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</si>
  <si>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</si>
  <si>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</si>
  <si>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</si>
  <si>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</si>
  <si>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</si>
  <si>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</si>
  <si>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</si>
  <si>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</si>
  <si>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</si>
  <si>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</si>
  <si>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</si>
  <si>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</si>
  <si>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</si>
  <si>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</si>
  <si>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</si>
  <si>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</si>
  <si>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</si>
  <si>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</si>
  <si>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</si>
  <si>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</si>
  <si>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</si>
  <si>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</si>
  <si>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</si>
  <si>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</si>
  <si>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</si>
  <si>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</si>
  <si>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</si>
  <si>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</si>
  <si>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</si>
  <si>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</si>
  <si>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</si>
  <si>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</si>
  <si>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</si>
  <si>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</si>
  <si>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</si>
  <si>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</si>
  <si>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</si>
  <si>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</si>
  <si>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</si>
  <si>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</si>
  <si>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</si>
  <si>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</si>
  <si>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</si>
  <si>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</si>
  <si>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</si>
  <si>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</si>
  <si>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</si>
  <si>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</si>
  <si>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</si>
  <si>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</si>
  <si>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</si>
  <si>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</si>
  <si>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</si>
  <si>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</si>
  <si>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</si>
  <si>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</si>
  <si>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</si>
  <si>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</si>
  <si>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</si>
  <si>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</si>
  <si>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</si>
  <si>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</si>
  <si>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</si>
  <si>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</si>
  <si>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</si>
  <si>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</si>
  <si>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</si>
  <si>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</si>
  <si>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</si>
  <si>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</si>
  <si>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</si>
  <si>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</si>
  <si>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</si>
  <si>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</si>
  <si>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</si>
  <si>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</si>
  <si>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</si>
  <si>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</si>
  <si>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</si>
  <si>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</si>
  <si>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</si>
  <si>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</si>
  <si>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</si>
  <si>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</si>
  <si>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</si>
  <si>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</si>
  <si>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</si>
  <si>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</si>
  <si>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</si>
  <si>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</si>
  <si>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</si>
  <si>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</si>
  <si>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</si>
  <si>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</si>
  <si>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</si>
  <si>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</si>
  <si>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</si>
  <si>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</si>
  <si>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</si>
  <si>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</si>
  <si>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</si>
  <si>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</si>
  <si>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</si>
  <si>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</si>
  <si>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</si>
  <si>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</si>
  <si>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</si>
  <si>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</si>
  <si>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</si>
  <si>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</si>
  <si>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</si>
  <si>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</si>
  <si>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</si>
  <si>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</si>
  <si>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</si>
  <si>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</si>
  <si>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</si>
  <si>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</si>
  <si>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</si>
  <si>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</si>
  <si>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</si>
  <si>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</si>
  <si>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</si>
  <si>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</si>
  <si>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</si>
  <si>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</si>
  <si>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</si>
  <si>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</si>
  <si>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</si>
  <si>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</si>
  <si>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</si>
  <si>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</si>
  <si>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</si>
  <si>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</si>
  <si>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</si>
  <si>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</si>
  <si>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</si>
  <si>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</si>
  <si>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</si>
  <si>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</si>
  <si>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</si>
  <si>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</si>
  <si>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</si>
  <si>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</si>
  <si>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</si>
  <si>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</si>
  <si>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</si>
  <si>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</si>
  <si>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</si>
  <si>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</si>
  <si>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</si>
  <si>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</si>
  <si>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</si>
  <si>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</si>
  <si>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</si>
  <si>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</si>
  <si>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</si>
  <si>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</si>
  <si>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</si>
  <si>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</si>
  <si>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</si>
  <si>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</si>
  <si>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</si>
  <si>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</si>
  <si>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</si>
  <si>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</si>
  <si>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</si>
  <si>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</si>
  <si>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</si>
  <si>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</si>
  <si>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</si>
  <si>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</si>
  <si>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</si>
  <si>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</si>
  <si>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</si>
  <si>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</si>
  <si>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</si>
  <si>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</si>
  <si>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</si>
  <si>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</si>
  <si>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</si>
  <si>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</si>
  <si>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</si>
  <si>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</si>
  <si>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</si>
  <si>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</si>
  <si>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</si>
  <si>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</si>
  <si>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</si>
  <si>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</si>
  <si>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</si>
  <si>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</si>
  <si>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</si>
  <si>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</si>
  <si>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</si>
  <si>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</si>
  <si>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</si>
  <si>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</si>
  <si>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</si>
  <si>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</si>
  <si>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</si>
  <si>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</si>
  <si>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</si>
  <si>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</si>
  <si>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</si>
  <si>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</si>
  <si>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</si>
  <si>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</si>
  <si>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</si>
  <si>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</si>
  <si>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</si>
  <si>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</si>
  <si>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</si>
  <si>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</si>
  <si>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</si>
  <si>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</si>
  <si>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</si>
  <si>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</si>
  <si>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</si>
  <si>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</si>
  <si>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</si>
  <si>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</si>
  <si>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</si>
  <si>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</si>
  <si>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</si>
  <si>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</si>
  <si>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</si>
  <si>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</si>
  <si>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</si>
  <si>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</si>
  <si>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</si>
  <si>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</si>
  <si>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</si>
  <si>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</si>
  <si>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</si>
  <si>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</si>
  <si>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</si>
  <si>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</si>
  <si>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</si>
  <si>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</si>
  <si>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</si>
  <si>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</si>
  <si>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</si>
  <si>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</si>
  <si>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</si>
  <si>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</si>
  <si>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</si>
  <si>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</si>
  <si>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</si>
  <si>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</si>
  <si>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</si>
  <si>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</si>
  <si>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</si>
  <si>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</si>
  <si>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</si>
  <si>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</si>
  <si>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</si>
  <si>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</si>
  <si>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</si>
  <si>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</si>
  <si>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</si>
  <si>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</si>
  <si>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</si>
  <si>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</si>
  <si>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</si>
  <si>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</si>
  <si>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</si>
  <si>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</si>
  <si>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</si>
  <si>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</si>
  <si>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</si>
  <si>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</si>
  <si>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</si>
  <si>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</si>
  <si>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</si>
  <si>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</si>
  <si>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</si>
  <si>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</si>
  <si>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</si>
  <si>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</si>
  <si>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</si>
  <si>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</si>
  <si>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</si>
  <si>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</si>
  <si>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</si>
  <si>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</si>
  <si>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</si>
  <si>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</si>
  <si>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</si>
  <si>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</si>
  <si>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</si>
  <si>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</si>
  <si>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</si>
  <si>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</si>
  <si>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</si>
  <si>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</si>
  <si>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</si>
  <si>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</si>
  <si>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</si>
  <si>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</si>
  <si>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</si>
  <si>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</si>
  <si>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</si>
  <si>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</si>
  <si>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</si>
  <si>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</si>
  <si>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</si>
  <si>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</si>
  <si>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</si>
  <si>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</si>
  <si>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</si>
  <si>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</si>
  <si>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</si>
  <si>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</si>
  <si>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</si>
  <si>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</si>
  <si>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</si>
  <si>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</si>
  <si>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</si>
  <si>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</si>
  <si>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</si>
  <si>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</si>
  <si>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</si>
  <si>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</si>
  <si>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</si>
  <si>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</si>
  <si>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</si>
  <si>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</si>
  <si>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</si>
  <si>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</si>
  <si>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</si>
  <si>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</si>
  <si>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</si>
  <si>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</si>
  <si>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</si>
  <si>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</si>
  <si>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</si>
  <si>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</si>
  <si>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</si>
  <si>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</si>
  <si>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</si>
  <si>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</si>
  <si>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</si>
  <si>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</si>
  <si>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</si>
  <si>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</si>
  <si>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</si>
  <si>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</si>
  <si>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</si>
  <si>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</si>
  <si>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</si>
  <si>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</si>
  <si>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</si>
  <si>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</si>
  <si>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</si>
  <si>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</si>
  <si>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</si>
  <si>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</si>
  <si>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</si>
  <si>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</si>
  <si>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</si>
  <si>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</si>
  <si>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</si>
  <si>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</si>
  <si>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</si>
  <si>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</si>
  <si>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</si>
  <si>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</si>
  <si>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</si>
  <si>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</si>
  <si>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</si>
  <si>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</si>
  <si>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</si>
  <si>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</si>
  <si>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</si>
  <si>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</si>
  <si>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</si>
  <si>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</si>
  <si>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</si>
  <si>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</si>
  <si>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</si>
  <si>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</si>
  <si>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</si>
  <si>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</si>
  <si>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</si>
  <si>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</si>
  <si>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</si>
  <si>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</si>
  <si>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</si>
  <si>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</si>
  <si>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</si>
  <si>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</si>
  <si>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</si>
  <si>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</si>
  <si>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</si>
  <si>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</si>
  <si>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</si>
  <si>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</si>
  <si>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</si>
  <si>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</si>
  <si>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</si>
  <si>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</si>
  <si>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</si>
  <si>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</si>
  <si>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</si>
  <si>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</si>
  <si>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</si>
  <si>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</si>
  <si>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</si>
  <si>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</si>
  <si>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</si>
  <si>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</si>
  <si>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</si>
  <si>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</si>
  <si>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</si>
  <si>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</si>
  <si>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</si>
  <si>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</si>
  <si>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</si>
  <si>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</si>
  <si>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</si>
  <si>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</si>
  <si>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</si>
  <si>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</si>
  <si>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</si>
  <si>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</si>
  <si>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</si>
  <si>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</si>
  <si>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</si>
  <si>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</si>
  <si>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</si>
  <si>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</si>
  <si>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</si>
  <si>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</si>
  <si>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</si>
  <si>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</si>
  <si>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</si>
  <si>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</si>
  <si>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</si>
  <si>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</si>
  <si>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</si>
  <si>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</si>
  <si>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</si>
  <si>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</si>
  <si>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</si>
  <si>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</si>
  <si>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</si>
  <si>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</si>
  <si>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</si>
  <si>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</si>
  <si>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</si>
  <si>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</si>
  <si>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</si>
  <si>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</si>
  <si>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</si>
  <si>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</si>
  <si>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</si>
  <si>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</si>
  <si>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</si>
  <si>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</si>
  <si>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</si>
  <si>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</si>
  <si>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</si>
  <si>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</si>
  <si>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</si>
  <si>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</si>
  <si>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</si>
  <si>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</si>
  <si>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</si>
  <si>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</si>
  <si>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</si>
  <si>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</si>
  <si>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</si>
  <si>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</si>
  <si>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</si>
  <si>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</si>
  <si>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</si>
  <si>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</si>
  <si>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</si>
  <si>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</si>
  <si>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</si>
  <si>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</si>
  <si>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</si>
  <si>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</si>
  <si>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</si>
  <si>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</si>
  <si>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</si>
  <si>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</si>
  <si>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</si>
  <si>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</si>
  <si>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</si>
  <si>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</si>
  <si>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</si>
  <si>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</si>
  <si>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</si>
  <si>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</si>
  <si>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</si>
  <si>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</si>
  <si>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</si>
  <si>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</si>
  <si>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</si>
  <si>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</si>
  <si>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</si>
  <si>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</si>
  <si>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</si>
  <si>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</si>
  <si>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</si>
  <si>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</si>
  <si>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</si>
  <si>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</si>
  <si>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</si>
  <si>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</si>
  <si>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</si>
  <si>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</si>
  <si>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</si>
  <si>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</si>
  <si>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</si>
  <si>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</si>
  <si>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</si>
  <si>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</si>
  <si>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</si>
  <si>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</si>
  <si>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</si>
  <si>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</si>
  <si>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</si>
  <si>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</si>
  <si>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</si>
  <si>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</si>
  <si>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</si>
  <si>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</si>
  <si>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</si>
  <si>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</si>
  <si>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</si>
  <si>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</si>
  <si>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</si>
  <si>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</si>
  <si>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</si>
  <si>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</si>
  <si>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PCM-20251116-00001627</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</si>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</sst>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314.72500717592629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0.59027337963198079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6.9787268519576173E-2</v>
      </c>
      <c r="H4" s="137">
        <v>45977.598726851851</v>
      </c>
      <c r="I4" s="139" t="str">
        <f>IFERROR(VLOOKUP(D4,DB!A:F,6,0),"")</f>
        <v>Generator-SG</v>
      </c>
      <c r="J4" s="139" t="str">
        <f>IFERROR(VLOOKUP(D4,DB!A:G,7,0),"")</f>
        <v>Good</v>
      </c>
      <c r="K4" s="142" t="s">
        <v>39027</v>
      </c>
      <c r="L4" s="143" t="str">
        <f>IFERROR(VLOOKUP(D4,DB!A:I,9,0),"")</f>
        <v>Latis</v>
      </c>
    </row>
    <row r="5" spans="1:15" ht="15" customHeight="1">
      <c r="A5" s="138" t="s">
        <v>39028</v>
      </c>
      <c r="B5" s="139" t="str">
        <f>IFERROR(VLOOKUP(D5,DB!A:K,11,0),"")</f>
        <v>R1</v>
      </c>
      <c r="C5" s="139">
        <v>1</v>
      </c>
      <c r="D5" s="139" t="s">
        <v>19167</v>
      </c>
      <c r="E5" s="63" t="s">
        <v>39021</v>
      </c>
      <c r="F5" s="137">
        <v>45977.669270833336</v>
      </c>
      <c r="G5" s="141">
        <f ca="1">IFERROR(NOW()-F5,"")</f>
        <v>4.1622685166657902E-3</v>
      </c>
      <c r="H5" s="137">
        <v>45977.664386574077</v>
      </c>
      <c r="I5" s="139" t="str">
        <f>IFERROR(VLOOKUP(D5,DB!A:F,6,0),"")</f>
        <v>SCECO</v>
      </c>
      <c r="J5" s="139" t="str">
        <f>IFERROR(VLOOKUP(D5,DB!A:G,7,0),"")</f>
        <v>Vandalized+Vandalized</v>
      </c>
      <c r="K5" s="142" t="s">
        <v>39029</v>
      </c>
      <c r="L5" s="143" t="str">
        <f>IFERROR(VLOOKUP(D5,DB!A:I,9,0),"")</f>
        <v>Latis</v>
      </c>
    </row>
    <row r="6" spans="1:15" ht="15" customHeight="1">
      <c r="A6" s="138"/>
      <c r="B6" s="139" t="str">
        <f>IFERROR(VLOOKUP(D6,DB!A:K,11,0),"")</f>
        <v/>
      </c>
      <c r="C6" s="139"/>
      <c r="D6" s="139"/>
      <c r="E6" s="140"/>
      <c r="F6" s="137"/>
      <c r="G6" s="141">
        <f ca="1">IFERROR(NOW()-F6,"")</f>
        <v>45977.673433101852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45977.673433101852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45977.673433101852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45977.673433101852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45977.673433101852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45977.673433101852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45977.673433101852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45977.673433101852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45977.673433101852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45977.673433101852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45977.673433101852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45977.673433101852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45977.673433101852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45977.673433101852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45977.673433101852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45977.673433101852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45977.673433101852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45977.673433101852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45977.673433101852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45977.673433101852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45977.673433101852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45977.673433101852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45977.673433101852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45977.673433101852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45977.673433101852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45977.673433101852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45977.673433101852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45977.673433101852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45977.673433101852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45977.673433101852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45977.673433101852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45977.673433101852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45977.673433101852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45977.673433101852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45977.673433101852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45977.673433101852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45977.673433101852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45977.673433101852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45977.673433101852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45977.673433101852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45977.673433101852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45977.673433101852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45977.673433101852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45977.673433101852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45977.673433101852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45977.673433101852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45977.673433101852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45977.673433101852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45977.673433101852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45977.673433101852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45977.673433101852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45977.673433101852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45977.673433101852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45977.673433101852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45977.673433101852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45977.673433101852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45977.673433101852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45977.673433101852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45977.673433101852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45977.673433101852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45977.673433101852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45977.673433101852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45977.673433101852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45977.673433101852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45977.673433101852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45977.673433101852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45977.673433101852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45977.673433101852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45977.673433101852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45977.673433101852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45977.673433101852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45977.673433101852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45977.673433101852</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45977.673433101852</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4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152.67359513889096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4">
        <v>45976.436342592591</v>
      </c>
      <c r="G4" s="105">
        <f ca="1">IFERROR(NOW()-F4,"-")</f>
        <v>1.2370905092611792</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0.65450949074147502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4">
        <v>45977.44908564815</v>
      </c>
      <c r="G6" s="105">
        <f ca="1">IFERROR(NOW()-F6,"-")</f>
        <v>0.22434745370264864</v>
      </c>
      <c r="H6" s="144"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39119</v>
      </c>
      <c r="B7" s="18" t="str">
        <f>IFERROR(VLOOKUP(D7,DB!A:K,11,0),"")</f>
        <v>R2</v>
      </c>
      <c r="C7" s="18">
        <v>1</v>
      </c>
      <c r="D7" s="18" t="s">
        <v>39120</v>
      </c>
      <c r="E7" s="103" t="s">
        <v>39021</v>
      </c>
      <c r="F7" s="104">
        <v>45977.621712962966</v>
      </c>
      <c r="G7" s="105">
        <f ca="1">IFERROR(NOW()-F7,"-")</f>
        <v>5.1720138886594214E-2</v>
      </c>
      <c r="H7" s="104">
        <v>45977.615856481483</v>
      </c>
      <c r="I7" s="18" t="str">
        <f>IFERROR(VLOOKUP(D7,DB!A:F,6,0),"")</f>
        <v>SCECO-Rental-Genset</v>
      </c>
      <c r="J7" s="18" t="str">
        <f>IFERROR(VLOOKUP(D7,DB!A:G,7,0),"")</f>
        <v>In progress</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45977.673433101852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45977.673433101852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45977.673433101852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45977.673433101852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45977.673433101852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45977.673433101852</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45977.673433101852</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45977.673433101852</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45977.673433101852</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45977.673433101852</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45977.673433101852</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45977.673433101852</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45977.673433101852</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45977.673433101852</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45977.673433101852</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45977.673433101852</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45977.673433101852</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45977.673433101852</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45977.673433101852</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45977.673433101852</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45977.673433101852</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45977.673433101852</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45977.673433101852</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45977.673433101852</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45977.673433101852</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45977.673433101852</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45977.673433101852</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45977.673433101852</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45977.673433101852</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45977.673433101852</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45977.673433101852</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45977.673433101852</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45977.673433101852</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45977.673433101852</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45977.673433101852</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45977.673433101852</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45977.673433101852</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45977.673433101852</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45977.673433101852</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45977.673433101852</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45977.673433101852</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45977.673433101852</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45977.673433101852</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45977.673433101852</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45977.673433101852</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45977.673433101852</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45977.673433101852</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45977.673433101852</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45977.673433101852</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45977.673433101852</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45977.673433101852</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45977.673433101852</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45977.673433101852</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45977.673433101852</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45977.673433101852</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45977.673433101852</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45977.673433101852</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45977.673433101852</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45977.673433101852</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45977.673433101852</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45977.673433101852</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45977.673433101852</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45977.673433101852</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45977.673433101852</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45977.673433101852</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45977.673433101852</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45977.673433101852</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45977.673433101852</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45977.673433101852</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45977.673433101852</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45977.673433101852</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45977.673433101852</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45977.673433101852</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45977.673433101852</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45977.673433101852</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45977.673433101852</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45977.673433101852</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45977.673433101852</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45977.673433101852</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45977.673433101852</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45977.673433101852</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45977.673433101852</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45977.673433101852</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45977.673433101852</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45977.673433101852</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45977.673433101852</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45977.673433101852</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45977.673433101852</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45977.673433101852</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45977.673433101852</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45977.673433101852</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45977.673433101852</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45977.673433101852</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45977.673433101852</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45977.673433101852</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45977.673433101852</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45977.673433101852</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45977.673433101852</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45977.673433101852</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45977.673433101852</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45977.673433101852</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45977.673433101852</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45977.673433101852</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45977.673433101852</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45977.673433101852</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45977.673433101852</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45977.673433101852</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45977.673433101852</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45977.673433101852</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45977.673433101852</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45977.673433101852</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45977.673433101852</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45977.673433101852</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45977.673433101852</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45977.673433101852</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45977.673433101852</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45977.673433101852</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45977.673433101852</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45977.673433101852</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45977.673433101852</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45977.673433101852</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45977.673433101852</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45977.673433101852</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45977.673433101852</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45977.673433101852</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45977.673433101852</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45977.673433101852</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45977.673433101852</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45977.673433101852</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45977.673433101852</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45977.673433101852</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45977.673433101852</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45977.673433101852</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45977.673433101852</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45977.673433101852</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45977.673433101852</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45977.673433101852</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45977.673433101852</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45977.673433101852</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45977.673433101852</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45977.673433101852</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45977.673433101852</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45977.673433101852</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45977.673433101852</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45977.673433101852</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45977.673433101852</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45977.673433101852</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45977.673433101852</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45977.673433101852</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45977.673433101852</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45977.673433101852</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45977.673433101852</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45977.673433101852</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45977.673433101852</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45977.673433101852</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45977.673433101852</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45977.673433101852</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45977.673433101852</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45977.673433101852</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45977.673433101852</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45977.673433101852</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45977.673433101852</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45977.673433101852</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45977.673433101852</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45977.673433101852</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45977.673433101852</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45977.673433101852</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45977.673433101852</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45977.673433101852</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45977.673433101852</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45977.673433101852</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45977.673433101852</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45977.673433101852</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45977.673433101852</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45977.673433101852</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45977.673433101852</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45977.673433101852</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45977.673433101852</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45977.673433101852</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45977.673433101852</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45977.673433101852</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45977.673433101852</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45977.673433101852</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45977.673433101852</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45977.673433101852</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45977.673433101852</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45977.673433101852</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45977.673433101852</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45977.673433101852</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45977.673433101852</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45977.673433101852</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45977.673433101852</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45977.673433101852</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45977.673433101852</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45977.673433101852</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45977.673433101852</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45977.673433101852</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45977.673433101852</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45977.673433101852</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45977.673433101852</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45977.673433101852</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45977.673433101852</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45977.673433101852</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45977.673433101852</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45977.673433101852</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45977.673433101852</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45977.673433101852</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45977.673433101852</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45977.673433101852</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45977.673433101852</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45977.673433101852</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45977.673433101852</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45977.673433101852</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45977.673433101852</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45977.673433101852</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45977.673433101852</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45977.673433101852</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45977.673433101852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45977.673433101852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45977.673433101852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45977.673433101852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45977.673433101852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45977.673433101852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45977.673433101852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45977.673433101852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45977.673433101852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45977.673433101852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45977.673433101852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45977.673433101852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45977.673433101852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45977.673433101852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45977.673433101852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45977.673433101852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45977.673433101852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45977.673433101852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45977.673433101852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45977.673433101852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45977.673433101852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45977.673433101852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45977.673433101852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45977.673433101852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45977.673433101852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45977.673433101852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45977.673433101852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45977.673433101852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45977.673433101852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45977.673433101852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45977.673433101852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45977.673433101852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45977.673433101852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45977.673433101852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45977.673433101852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45977.673433101852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45977.673433101852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45977.673433101852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45977.673433101852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45977.673433101852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45977.673433101852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45977.673433101852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45977.673433101852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45977.673433101852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45977.673433101852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45977.673433101852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45977.673433101852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45977.673433101852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45977.673433101852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45977.673433101852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45977.673433101852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45977.673433101852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45977.673433101852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45977.673433101852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45977.673433101852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45977.673433101852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45977.673433101852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45977.673433101852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45977.673433101852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45977.673433101852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45977.673433101852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45977.673433101852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45977.673433101852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45977.673433101852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45977.673433101852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45977.673433101852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45977.673433101852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45977.673433101852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45977.673433101852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45977.673433101852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45977.673433101852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45977.673433101852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45977.673433101852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45977.673433101852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45977.673433101852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45977.673433101852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45977.673433101852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45977.673433101852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45977.673433101852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45977.673433101852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45977.673433101852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45977.673433101852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45977.673433101852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45977.673433101852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45977.673433101852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45977.673433101852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45977.673433101852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45977.673433101852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45977.673433101852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45977.673433101852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45977.673433101852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45977.673433101852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45977.673433101852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45977.673433101852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45977.673433101852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45977.673433101852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45977.673433101852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45977.673433101852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45977.673433101852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45977.673433101852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45977.673433101852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45977.673433101852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45977.673433101852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45977.673433101852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45977.673433101852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45977.673433101852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45977.673433101852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45977.673433101852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45977.673433101852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45977.673433101852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45977.673433101852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45977.673433101852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45977.673433101852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45977.673433101852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45977.673433101852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45977.673433101852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45977.673433101852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45977.673433101852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45977.673433101852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45977.673433101852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45977.673433101852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45977.673433101852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45977.673433101852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45977.673433101852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45977.673433101852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45977.673433101852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45977.673433101852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45977.673433101852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45977.673433101852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45977.673433101852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45977.673433101852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45977.673433101852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45977.673433101852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45977.673433101852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45977.673433101852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45977.673433101852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45977.673433101852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45977.673433101852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45977.673433101852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45977.673433101852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45977.673433101852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45977.673433101852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45977.673433101852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45977.673433101852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45977.673433101852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45977.673433101852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45977.673433101852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45977.673433101852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45977.673433101852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45977.673433101852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45977.673433101852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45977.673433101852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45977.673433101852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45977.673433101852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45977.673433101852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45977.673433101852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45977.673433101852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45977.673433101852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45977.673433101852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45977.673433101852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45977.673433101852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45977.673433101852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45977.673433101852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45977.673433101852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45977.673433101852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45977.673433101852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45977.673433101852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45977.673433101852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45977.673433101852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45977.673433101852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45977.673433101852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45977.673433101852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45977.673433101852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45977.673433101852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45977.673433101852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45977.673433101852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45977.673433101852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45977.673433101852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45977.673433101852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45977.673433101852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45977.673433101852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45977.673433101852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45977.673433101852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45977.673433101852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45977.673433101852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45977.673433101852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45977.673433101852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45977.673433101852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45977.673433101852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45977.673433101852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45977.673433101852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45977.673433101852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45977.673433101852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45977.673433101852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45977.673433101852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45977.673433101852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45977.673433101852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45977.673433101852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45977.673433101852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45977.673433101852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45977.673433101852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45977.673433101852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45977.673433101852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45977.673433101852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45977.673433101852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45977.673433101852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45977.673433101852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45977.673433101852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45977.673433101852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45977.673433101852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45977.673433101852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45977.673433101852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45977.673433101852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45977.673433101852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45977.673433101852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45977.673433101852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45977.673433101852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45977.673433101852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45977.673433101852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45977.673433101852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45977.673433101852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45977.673433101852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45977.673433101852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45977.673433101852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45977.673433101852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45977.673433101852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45977.673433101852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45977.673433101852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45977.673433101852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45977.673433101852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45977.673433101852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45977.673433101852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45977.673433101852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45977.673433101852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45977.673433101852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45977.673433101852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45977.673433101852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45977.673433101852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45977.673433101852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45977.673433101852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45977.673433101852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45977.673433101852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45977.673433101852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45977.673433101852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45977.673433101852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45977.673433101852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45977.673433101852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45977.673433101852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45977.673433101852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45977.673433101852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45977.673433101852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45977.673433101852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45977.673433101852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45977.673433101852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45977.673433101852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45977.673433101852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45977.673433101852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45977.673433101852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45977.673433101852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45977.673433101852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45977.673433101852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45977.673433101852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45977.673433101852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45977.673433101852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45977.673433101852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45977.673433101852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45977.673433101852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45977.673433101852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45977.673433101852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45977.673433101852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45977.673433101852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45977.673433101852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45977.673433101852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45977.673433101852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45977.673433101852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45977.673433101852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45977.673433101852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45977.673433101852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45977.673433101852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45977.673433101852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45977.673433101852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45977.673433101852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45977.673433101852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45977.673433101852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45977.673433101852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45977.673433101852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45977.673433101852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45977.673433101852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45977.673433101852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45977.673433101852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45977.673433101852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45977.673433101852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45977.673433101852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45977.673433101852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45977.673433101852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45977.673433101852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45977.673433101852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45977.673433101852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45977.673433101852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45977.673433101852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45977.673433101852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45977.673433101852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45977.673433101852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45977.673433101852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45977.673433101852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45977.673433101852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45977.673433101852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45977.673433101852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45977.673433101852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45977.673433101852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45977.673433101852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45977.673433101852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45977.673433101852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45977.673433101852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45977.673433101852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45977.673433101852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45977.673433101852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45977.673433101852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45977.673433101852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45977.673433101852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45977.673433101852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45977.673433101852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45977.673433101852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45977.673433101852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45977.673433101852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45977.673433101852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45977.673433101852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45977.673433101852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45977.673433101852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45977.673433101852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45977.673433101852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45977.673433101852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45977.673433101852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45977.673433101852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45977.673433101852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45977.673433101852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45977.673433101852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45977.673433101852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45977.673433101852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45977.673433101852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45977.673433101852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45977.673433101852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45977.673433101852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45977.673433101852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45977.673433101852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45977.673433101852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45977.673433101852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45977.673433101852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45977.673433101852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45977.673433101852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45977.673433101852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45977.673433101852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45977.673433101852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45977.673433101852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45977.673433101852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45977.673433101852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45977.673433101852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45977.673433101852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45977.673433101852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45977.673433101852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45977.673433101852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45977.673433101852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45977.673433101852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45977.673433101852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45977.673433101852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45977.673433101852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45977.673433101852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45977.673433101852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45977.673433101852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45977.673433101852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45977.673433101852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45977.673433101852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45977.673433101852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45977.673433101852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45977.673433101852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45977.673433101852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45977.673433101852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45977.673433101852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45977.673433101852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45977.673433101852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45977.673433101852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45977.673433101852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45977.673433101852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45977.673433101852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45977.673433101852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45977.673433101852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45977.673433101852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45977.673433101852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45977.673433101852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45977.673433101852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45977.673433101852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45977.673433101852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45977.673433101852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45977.673433101852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45977.673433101852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45977.673433101852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45977.673433101852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45977.673433101852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45977.673433101852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45977.673433101852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45977.673433101852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45977.673433101852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45977.673433101852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45977.673433101852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45977.673433101852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45977.673433101852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45977.673433101852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45977.673433101852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45977.673433101852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45977.673433101852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45977.673433101852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45977.673433101852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45977.673433101852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45977.673433101852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45977.673433101852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45977.673433101852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45977.673433101852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45977.673433101852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45977.673433101852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45977.673433101852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45977.673433101852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45977.673433101852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45977.673433101852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45977.673433101852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45977.673433101852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45977.673433101852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45977.673433101852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45977.673433101852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45977.673433101852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45977.673433101852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45977.673433101852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45977.673433101852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45977.673433101852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45977.673433101852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45977.673433101852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45977.673433101852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45977.673433101852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45977.673433101852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45977.673433101852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45977.673433101852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45977.673433101852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45977.673433101852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45977.673433101852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45977.673433101852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45977.673433101852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45977.673433101852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45977.673433101852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45977.673433101852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45977.673433101852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45977.673433101852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45977.673433101852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45977.673433101852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45977.673433101852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45977.673433101852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45977.673433101852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45977.673433101852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45977.673433101852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45977.673433101852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45977.673433101852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45977.673433101852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45977.673433101852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45977.673433101852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45977.673433101852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45977.673433101852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45977.673433101852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45977.673433101852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45977.673433101852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45977.673433101852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45977.673433101852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45977.673433101852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45977.673433101852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45977.673433101852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45977.673433101852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45977.673433101852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45977.673433101852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45977.673433101852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45977.673433101852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45977.673433101852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45977.673433101852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45977.673433101852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45977.673433101852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45977.673433101852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45977.673433101852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45977.673433101852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45977.673433101852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45977.673433101852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45977.673433101852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45977.673433101852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45977.673433101852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45977.673433101852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45977.673433101852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45977.673433101852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45977.673433101852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45977.673433101852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45977.673433101852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45977.673433101852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45977.673433101852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45977.673433101852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45977.673433101852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45977.673433101852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45977.673433101852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45977.673433101852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45977.673433101852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45977.673433101852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45977.673433101852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45977.673433101852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45977.673433101852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45977.673433101852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45977.673433101852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45977.673433101852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45977.673433101852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45977.673433101852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45977.673433101852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45977.673433101852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45977.673433101852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45977.673433101852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45977.673433101852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45977.673433101852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45977.673433101852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45977.673433101852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45977.673433101852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45977.673433101852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45977.673433101852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45977.673433101852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45977.673433101852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45977.673433101852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45977.673433101852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45977.673433101852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45977.673433101852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45977.673433101852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45977.673433101852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45977.673433101852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45977.673433101852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45977.673433101852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45977.673433101852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45977.673433101852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45977.673433101852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45977.673433101852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45977.673433101852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45977.673433101852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45977.673433101852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45977.673433101852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45977.673433101852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45977.673433101852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45977.673433101852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45977.673433101852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45977.673433101852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45977.673433101852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45977.673433101852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45977.673433101852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45977.673433101852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45977.673433101852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45977.673433101852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45977.673433101852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45977.673433101852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45977.673433101852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45977.673433101852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45977.673433101852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45977.673433101852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45977.673433101852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45977.673433101852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45977.673433101852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45977.673433101852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45977.673433101852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45977.673433101852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45977.673433101852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45977.673433101852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45977.673433101852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45977.673433101852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45977.673433101852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45977.673433101852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45977.673433101852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45977.673433101852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45977.673433101852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45977.673433101852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45977.673433101852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45977.673433101852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45977.673433101852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45977.673433101852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45977.673433101852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45977.673433101852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45977.673433101852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45977.673433101852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45977.673433101852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45977.673433101852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45977.673433101852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45977.673433101852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45977.673433101852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45977.673433101852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45977.673433101852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45977.673433101852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45977.673433101852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45977.673433101852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45977.673433101852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45977.673433101852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45977.673433101852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45977.673433101852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45977.673433101852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45977.673433101852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45977.673433101852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45977.673433101852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45977.673433101852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45977.673433101852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45977.673433101852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45977.673433101852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45977.673433101852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45977.673433101852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45977.673433101852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45977.673433101852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45977.673433101852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45977.673433101852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45977.673433101852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45977.673433101852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45977.673433101852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45977.673433101852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45977.673433101852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45977.673433101852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45977.673433101852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45977.673433101852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45977.673433101852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45977.673433101852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45977.673433101852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45977.673433101852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45977.673433101852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45977.673433101852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45977.673433101852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45977.673433101852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45977.673433101852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45977.673433101852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45977.673433101852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45977.673433101852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45977.673433101852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45977.673433101852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45977.673433101852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45977.673433101852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45977.673433101852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45977.673433101852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45977.673433101852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45977.673433101852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45977.673433101852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45977.673433101852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45977.673433101852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45977.673433101852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45977.673433101852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45977.673433101852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45977.673433101852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45977.673433101852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45977.673433101852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45977.673433101852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45977.673433101852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45977.673433101852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45977.673433101852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45977.673433101852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45977.673433101852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45977.673433101852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45977.673433101852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45977.673433101852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45977.673433101852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45977.673433101852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45977.673433101852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45977.673433101852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45977.673433101852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45977.673433101852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45977.673433101852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45977.673433101852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45977.673433101852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45977.673433101852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45977.673433101852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45977.673433101852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45977.673433101852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45977.673433101852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45977.673433101852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45977.673433101852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45977.673433101852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45977.673433101852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45977.673433101852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45977.673433101852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45977.673433101852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45977.673433101852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45977.673433101852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45977.673433101852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45977.673433101852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45977.673433101852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45977.673433101852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45977.673433101852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45977.673433101852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45977.673433101852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45977.673433101852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45977.673433101852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45977.673433101852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45977.673433101852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45977.673433101852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45977.673433101852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45977.673433101852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45977.673433101852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45977.673433101852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45977.673433101852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45977.673433101852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45977.673433101852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45977.673433101852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45977.673433101852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45977.673433101852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45977.673433101852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45977.673433101852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45977.673433101852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45977.673433101852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45977.673433101852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45977.673433101852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45977.673433101852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45977.673433101852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45977.673433101852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45977.673433101852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45977.673433101852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45977.673433101852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45977.673433101852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45977.673433101852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45977.673433101852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45977.673433101852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45977.673433101852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45977.673433101852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45977.673433101852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45977.673433101852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45977.673433101852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45977.673433101852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45977.673433101852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45977.673433101852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45977.673433101852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45977.673433101852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45977.673433101852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45977.673433101852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45977.673433101852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45977.673433101852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45977.673433101852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45977.673433101852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45977.673433101852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45977.673433101852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45977.673433101852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45977.673433101852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45977.673433101852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45977.673433101852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45977.673433101852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45977.673433101852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45977.673433101852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45977.673433101852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45977.673433101852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45977.673433101852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45977.673433101852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45977.673433101852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45977.673433101852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45977.673433101852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45977.673433101852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45977.673433101852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45977.673433101852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45977.673433101852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45977.673433101852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45977.673433101852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45977.673433101852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45977.673433101852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45977.673433101852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45977.673433101852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45977.673433101852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45977.673433101852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45977.673433101852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45977.673433101852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45977.673433101852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45977.673433101852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45977.673433101852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45977.673433101852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45977.673433101852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45977.673433101852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45977.673433101852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45977.673433101852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45977.673433101852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45977.673433101852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45977.673433101852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45977.673433101852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45977.673433101852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45977.673433101852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45977.673433101852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45977.673433101852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45977.673433101852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45977.673433101852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45977.673433101852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45977.673433101852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45977.673433101852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45977.673433101852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45977.673433101852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45977.673433101852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45977.673433101852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45977.673433101852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45977.673433101852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45977.673433101852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45977.673433101852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45977.673433101852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45977.673433101852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45977.673433101852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45977.673433101852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45977.673433101852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45977.673433101852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45977.673433101852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45977.673433101852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45977.673433101852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45977.673433101852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45977.673433101852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45977.673433101852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45977.673433101852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45977.673433101852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45977.673433101852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45977.673433101852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45977.673433101852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45977.673433101852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45977.673433101852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45977.673433101852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45977.673433101852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45977.673433101852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45977.673433101852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45977.673433101852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45977.673433101852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45977.673433101852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45977.673433101852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45977.673433101852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45977.673433101852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45977.673433101852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45977.673433101852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45977.673433101852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45977.673433101852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45977.673433101852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45977.673433101852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45977.673433101852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45977.673433101852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45977.673433101852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45977.673433101852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45977.673433101852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45977.673433101852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45977.673433101852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45977.673433101852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45977.673433101852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45977.673433101852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45977.673433101852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45977.673433101852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45977.673433101852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45977.673433101852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45977.673433101852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45977.673433101852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45977.673433101852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45977.673433101852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45977.673433101852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45977.673433101852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45977.673433101852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45977.673433101852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45977.673433101852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45977.673433101852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45977.673433101852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45977.673433101852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45977.673433101852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45977.673433101852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45977.673433101852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45977.673433101852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45977.673433101852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45977.673433101852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45977.673433101852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45977.673433101852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45977.673433101852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45977.673433101852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45977.673433101852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45977.673433101852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45977.673433101852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45977.673433101852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45977.673433101852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45977.673433101852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45977.673433101852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45977.673433101852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45977.673433101852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45977.673433101852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45977.673433101852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45977.673433101852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45977.673433101852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45977.673433101852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45977.673433101852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45977.673433101852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45977.673433101852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45977.673433101852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45977.673433101852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45977.673433101852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45977.673433101852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45977.673433101852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45977.673433101852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45977.673433101852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45977.673433101852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45977.673433101852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45977.673433101852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45977.673433101852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45977.673433101852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45977.673433101852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45977.673433101852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45977.673433101852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45977.673433101852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45977.673433101852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45977.673433101852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45977.673433101852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45977.673433101852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45977.673433101852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45977.673433101852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45977.673433101852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45977.673433101852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45977.673433101852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45977.673433101852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45977.673433101852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45977.673433101852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45977.673433101852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45977.673433101852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45977.673433101852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45977.673433101852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45977.673433101852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45977.673433101852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45977.673433101852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45977.673433101852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45977.673433101852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45977.673433101852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45977.673433101852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45977.673433101852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45977.673433101852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45977.673433101852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45977.673433101852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45977.673433101852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45977.673433101852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45977.673433101852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45977.673433101852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45977.673433101852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45977.673433101852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45977.673433101852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45977.673433101852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45977.673433101852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45977.673433101852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45977.673433101852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45977.673433101852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45977.673433101852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45977.673433101852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45977.673433101852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45977.673433101852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45977.673433101852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45977.673433101852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45977.673433101852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45977.673433101852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45977.673433101852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45977.673433101852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45977.673433101852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45977.673433101852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45977.673433101852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45977.673433101852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45977.673433101852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45977.673433101852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45977.673433101852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45977.673433101852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45977.673433101852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45977.673433101852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45977.673433101852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45977.673433101852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45977.673433101852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45977.673433101852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45977.673433101852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45977.673433101852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45977.673433101852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45977.673433101852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45977.673433101852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45977.673433101852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45977.673433101852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45977.673433101852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45977.673433101852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45977.673433101852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45977.673433101852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45977.673433101852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45977.673433101852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45977.673433101852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45977.673433101852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45977.673433101852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45977.673433101852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45977.673433101852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45977.673433101852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45977.673433101852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45977.673433101852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45977.673433101852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45977.673433101852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45977.673433101852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45977.673433101852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45977.673433101852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45977.673433101852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45977.673433101852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45977.673433101852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45977.673433101852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45977.673433101852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45977.673433101852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45977.673433101852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274.19271550925623</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34500</v>
      </c>
      <c r="E3" s="152" t="s">
        <v>39021</v>
      </c>
      <c r="F3" s="153">
        <v>45977.662314814814</v>
      </c>
      <c r="G3" s="97">
        <f ca="1">IFERROR(NOW()-F3,"")</f>
        <v>1.1118287038698327E-2</v>
      </c>
      <c r="H3" s="96">
        <v>45977.656770833331</v>
      </c>
      <c r="I3" s="123" t="str">
        <f>IFERROR(VLOOKUP(D3,DB!A:F,6,0),"")</f>
        <v>SCECO</v>
      </c>
      <c r="J3" s="123" t="str">
        <f>IFERROR(VLOOKUP(D3,DB!A:G,7,0),"")</f>
        <v>Vandalized</v>
      </c>
      <c r="K3" s="98" t="s">
        <v>39125</v>
      </c>
      <c r="L3" s="92" t="str">
        <f>IFERROR(VLOOKUP(D3,DB!A:I,9,0),"")</f>
        <v>Latis</v>
      </c>
    </row>
    <row r="4" spans="1:16" ht="15" customHeight="1">
      <c r="A4" s="123"/>
      <c r="B4" s="123" t="str">
        <f>IFERROR(VLOOKUP(D4,DB!A:K,11,0),"")</f>
        <v/>
      </c>
      <c r="C4" s="94"/>
      <c r="D4" s="92"/>
      <c r="E4" s="95"/>
      <c r="F4" s="96"/>
      <c r="G4" s="97">
        <f ca="1">IFERROR(NOW()-F4,"")</f>
        <v>45977.673433101852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45977.673433101852</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45977.673433101852</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45977.673433101852</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45977.673433101852</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45977.673433101852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45977.673433101852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45977.673433101852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45977.673433101852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45977.673433101852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45977.673433101852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45977.673433101852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45977.673433101852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45977.673433101852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45977.673433101852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45977.673433101852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45977.673433101852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45977.673433101852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45977.673433101852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45977.673433101852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45977.673433101852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45977.673433101852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45977.673433101852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45977.673433101852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45977.673433101852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45977.673433101852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45977.673433101852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45977.673433101852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45977.673433101852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45977.673433101852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45977.673433101852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45977.673433101852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45977.673433101852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45977.673433101852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45977.673433101852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45977.673433101852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45977.673433101852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45977.673433101852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45977.673433101852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45977.673433101852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45977.673433101852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45977.673433101852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45977.673433101852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45977.673433101852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45977.673433101852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45977.673433101852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45977.673433101852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45977.673433101852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45977.673433101852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45977.673433101852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45977.673433101852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45977.673433101852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45977.673433101852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45977.673433101852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45977.673433101852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45977.673433101852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45977.673433101852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45977.673433101852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45977.673433101852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45977.673433101852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45977.673433101852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45977.673433101852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45977.673433101852</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45977.673433101852</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45977.673433101852</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85.841372916664113</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51.484555787035788</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29.01232199074002</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8.8248335648167995</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6">
        <v>45977.514803240738</v>
      </c>
      <c r="G6" s="119">
        <f t="shared" ca="1" si="2"/>
        <v>0.15862986111460486</v>
      </c>
      <c r="H6" s="146">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45977.673433101852</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45977.673433101852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45977.673433101852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45977.673433101852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45977.673433101852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45977.673433101852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45977.673433101852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45977.673433101852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45977.673433101852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45977.673433101852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45977.673433101852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45977.673433101852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45977.673433101852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45977.673433101852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45977.673433101852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45977.673433101852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45977.673433101852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45977.673433101852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45977.673433101852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45977.673433101852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45977.673433101852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45977.673433101852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45977.673433101852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45977.673433101852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45977.673433101852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45977.673433101852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45977.673433101852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45977.673433101852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45977.673433101852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45977.673433101852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45977.673433101852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45977.673433101852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45977.673433101852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45977.673433101852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45977.673433101852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45977.673433101852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45977.673433101852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45977.673433101852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45977.673433101852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45977.673433101852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45977.673433101852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45977.673433101852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45977.673433101852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45977.673433101852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45977.673433101852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45977.673433101852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45977.673433101852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45977.673433101852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45977.673433101852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45977.673433101852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45977.673433101852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45977.673433101852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45977.673433101852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45977.673433101852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45977.673433101852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45977.673433101852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45977.673433101852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45977.673433101852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45977.673433101852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45977.673433101852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45977.673433101852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45977.673433101852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45977.673433101852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45977.673433101852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45977.673433101852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45977.673433101852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45977.673433101852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45977.673433101852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45977.673433101852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45977.673433101852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45977.673433101852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45977.673433101852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45977.673433101852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45977.673433101852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45977.673433101852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45977.673433101852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45977.673433101852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45977.673433101852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45977.673433101852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45977.673433101852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45977.673433101852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45977.673433101852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45977.673433101852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45977.673433101852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45977.673433101852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45977.673433101852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45977.673433101852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45977.673433101852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45977.673433101852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45977.673433101852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45977.673433101852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45977.673433101852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45977.673433101852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45977.673433101852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45977.673433101852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45977.673433101852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45977.673433101852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45977.673433101852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45977.673433101852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45977.673433101852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45977.673433101852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45977.673433101852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45977.673433101852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45977.673433101852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45977.673433101852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45977.673433101852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45977.673433101852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45977.673433101852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45977.673433101852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45977.673433101852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45977.673433101852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45977.673433101852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45977.673433101852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45977.673433101852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45977.673433101852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45977.673433101852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45977.673433101852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45977.673433101852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45977.673433101852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45977.673433101852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45977.673433101852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45977.673433101852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45977.673433101852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45977.673433101852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45977.673433101852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45977.673433101852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45977.673433101852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45977.673433101852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45977.673433101852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45977.673433101852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45977.673433101852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45977.673433101852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45977.673433101852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45977.673433101852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45977.673433101852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45977.673433101852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45977.673433101852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45977.673433101852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45977.673433101852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45977.673433101852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45977.673433101852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45977.673433101852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45977.673433101852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45977.673433101852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45977.673433101852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45977.673433101852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45977.673433101852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45977.673433101852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45977.673433101852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45977.673433101852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45977.673433101852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45977.673433101852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45977.673433101852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45977.673433101852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45977.673433101852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45977.673433101852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45977.673433101852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45977.673433101852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45977.673433101852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45977.673433101852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45977.673433101852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45977.673433101852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45977.673433101852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45977.673433101852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49" t="s">
        <v>34882</v>
      </c>
      <c r="E2" s="117" t="s">
        <v>39024</v>
      </c>
      <c r="F2" s="131">
        <v>45977.605775462966</v>
      </c>
      <c r="G2" s="105">
        <f t="shared" ref="G2:G6" ca="1" si="0">IFERROR(NOW()-F2,"-")</f>
        <v>6.7657638886885252E-2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45977.673433101852</v>
      </c>
      <c r="H3" s="131">
        <v>45977.603217592594</v>
      </c>
      <c r="I3" s="129" t="str">
        <f>IFERROR(VLOOKUP(D3,DB!A:F,6,0),"")</f>
        <v>SCECO</v>
      </c>
      <c r="J3" s="129" t="str">
        <f>IFERROR(VLOOKUP(D3,DB!A:G,7,0),"")</f>
        <v>Dead</v>
      </c>
      <c r="K3" s="132" t="s">
        <v>39139</v>
      </c>
      <c r="L3" s="133" t="str">
        <f>IFERROR(VLOOKUP(D3,DB!A:I,9,0),"")</f>
        <v>Latis</v>
      </c>
    </row>
    <row r="4" spans="1:16382" ht="31.5" customHeight="1">
      <c r="A4" s="128"/>
      <c r="B4" s="129" t="str">
        <f>IFERROR(VLOOKUP(D4,DB!A:K,11,0),"")</f>
        <v/>
      </c>
      <c r="C4" s="130"/>
      <c r="D4" s="129"/>
      <c r="E4" s="117"/>
      <c r="F4" s="131"/>
      <c r="G4" s="105">
        <f t="shared" ca="1" si="0"/>
        <v>45977.673433101852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45977.673433101852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45977.673433101852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45977.673433101852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45977.673433101852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45977.673433101852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45977.673433101852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45977.673433101852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45977.673433101852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45977.673433101852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45977.673433101852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45977.673433101852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45977.673433101852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45977.673433101852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45977.673433101852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45977.673433101852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45977.673433101852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45977.673433101852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45977.673433101852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45977.673433101852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45977.673433101852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45977.673433101852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45977.673433101852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45977.673433101852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45977.673433101852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45977.673433101852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45977.673433101852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45977.673433101852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45977.673433101852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45977.673433101852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45977.673433101852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45977.673433101852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45977.673433101852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45977.673433101852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45977.673433101852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45977.673433101852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45977.673433101852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45977.673433101852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45977.673433101852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45977.673433101852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45977.673433101852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45977.673433101852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45977.673433101852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45977.673433101852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45977.673433101852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45977.673433101852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45977.673433101852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45977.673433101852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45977.673433101852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45977.673433101852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45977.673433101852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45977.673433101852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45977.673433101852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45977.673433101852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45977.673433101852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45977.673433101852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45977.673433101852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45977.673433101852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45977.673433101852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45977.673433101852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45977.673433101852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45977.673433101852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45977.673433101852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45977.673433101852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45977.673433101852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45977.673433101852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45977.673433101852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45977.673433101852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45977.673433101852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45977.673433101852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45977.673433101852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45977.673433101852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45977.673433101852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45977.673433101852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45977.673433101852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45977.673433101852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45977.673433101852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45977.673433101852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45977.673433101852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45977.673433101852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45977.673433101852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45977.673433101852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45977.673433101852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45977.673433101852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45977.673433101852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45977.673433101852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45977.673433101852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45977.673433101852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45977.673433101852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45977.673433101852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45977.673433101852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45977.673433101852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45977.673433101852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45977.673433101852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45977.673433101852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45977.673433101852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45977.673433101852</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45977.673433101852</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45977.673433101852</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45977.673433101852</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45977.673433101852</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